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B5C55CCD-D929-4D55-A04A-B5662328F2D3}" xr6:coauthVersionLast="47" xr6:coauthVersionMax="47" xr10:uidLastSave="{00000000-0000-0000-0000-000000000000}"/>
  <bookViews>
    <workbookView xWindow="16080" yWindow="-120" windowWidth="29040" windowHeight="15840" xr2:uid="{00000000-000D-0000-FFFF-FFFF00000000}"/>
  </bookViews>
  <sheets>
    <sheet name="2024 Highlights" sheetId="18" r:id="rId1"/>
    <sheet name="2024" sheetId="16" r:id="rId2"/>
    <sheet name="2025" sheetId="20" r:id="rId3"/>
    <sheet name="Change Log" sheetId="19" r:id="rId4"/>
  </sheets>
  <definedNames>
    <definedName name="_xlnm.Print_Area" localSheetId="1">'2024'!$A$1:$C$206</definedName>
    <definedName name="_xlnm.Print_Titles" localSheetId="1">'2024'!$1:$1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6" i="16" l="1"/>
  <c r="A110" i="16"/>
  <c r="A66" i="16"/>
  <c r="A65" i="16"/>
  <c r="A61" i="16"/>
  <c r="A55" i="16"/>
  <c r="A54" i="16"/>
  <c r="A51" i="16"/>
  <c r="A50" i="16"/>
  <c r="A56" i="16" s="1"/>
  <c r="A45" i="16"/>
  <c r="A44" i="16"/>
  <c r="A43" i="16"/>
  <c r="A100" i="16"/>
  <c r="A180" i="16"/>
  <c r="A181" i="16" s="1"/>
  <c r="A189" i="16"/>
  <c r="A148" i="16"/>
  <c r="A103" i="16"/>
  <c r="A98" i="16"/>
  <c r="A97" i="16"/>
  <c r="A96" i="16"/>
  <c r="A82" i="16"/>
  <c r="A80" i="16"/>
  <c r="A78" i="16"/>
  <c r="A75" i="16"/>
  <c r="A67" i="16" s="1"/>
  <c r="A71" i="16" l="1"/>
  <c r="A72" i="16"/>
  <c r="A73" i="16"/>
  <c r="A167" i="16"/>
  <c r="A194" i="16"/>
  <c r="A191" i="16"/>
  <c r="A190" i="16"/>
  <c r="A176" i="16"/>
  <c r="A171" i="16"/>
  <c r="A166" i="16"/>
  <c r="A165" i="16"/>
  <c r="A164" i="16"/>
  <c r="A161" i="16"/>
  <c r="A159" i="16"/>
  <c r="A157" i="16"/>
  <c r="A158" i="16"/>
  <c r="A156" i="16"/>
  <c r="A152" i="16"/>
  <c r="A150" i="16"/>
  <c r="A139" i="16"/>
  <c r="A138" i="16"/>
  <c r="A185" i="16" l="1"/>
  <c r="A128" i="16" l="1"/>
  <c r="A127" i="16"/>
  <c r="A130" i="16"/>
  <c r="A87" i="16"/>
  <c r="A95" i="16"/>
  <c r="A197" i="16" l="1"/>
  <c r="A193" i="16"/>
  <c r="A192" i="16"/>
  <c r="A188" i="16"/>
  <c r="A187" i="16"/>
  <c r="A186" i="16"/>
  <c r="A184" i="16"/>
  <c r="A183" i="16"/>
  <c r="A168" i="16"/>
  <c r="A178" i="16"/>
  <c r="A177" i="16"/>
  <c r="A174" i="16"/>
  <c r="A175" i="16" s="1"/>
  <c r="A173" i="16"/>
  <c r="A172" i="16"/>
  <c r="A162" i="16"/>
  <c r="A107" i="16"/>
  <c r="A106" i="16"/>
  <c r="A154" i="16" l="1"/>
  <c r="A160" i="16"/>
  <c r="A169" i="16"/>
  <c r="A76" i="16"/>
  <c r="A125" i="16"/>
  <c r="A123" i="16"/>
  <c r="A105" i="16"/>
  <c r="A113" i="16"/>
  <c r="A147" i="16"/>
  <c r="A114" i="16"/>
  <c r="A126" i="16"/>
  <c r="A119" i="16"/>
  <c r="A129" i="16"/>
  <c r="A141" i="16"/>
  <c r="A170" i="16" s="1"/>
  <c r="A195" i="16"/>
  <c r="A131" i="16"/>
  <c r="A120" i="16"/>
  <c r="A132" i="16"/>
  <c r="A145" i="16"/>
  <c r="A136" i="16"/>
  <c r="A115" i="16"/>
  <c r="A109" i="16"/>
  <c r="A99" i="16" s="1"/>
  <c r="A117" i="16"/>
  <c r="A83" i="16" l="1"/>
  <c r="A77" i="16"/>
  <c r="A142" i="16"/>
  <c r="A140" i="16"/>
  <c r="A79" i="16"/>
  <c r="A90" i="16"/>
  <c r="A102" i="16"/>
  <c r="A81" i="16"/>
  <c r="A112" i="16"/>
  <c r="A74" i="16"/>
</calcChain>
</file>

<file path=xl/sharedStrings.xml><?xml version="1.0" encoding="utf-8"?>
<sst xmlns="http://schemas.openxmlformats.org/spreadsheetml/2006/main" count="529" uniqueCount="472">
  <si>
    <t>Date</t>
  </si>
  <si>
    <t>Event</t>
  </si>
  <si>
    <t>Legal Reference</t>
  </si>
  <si>
    <t>§99.095, F.S. – No later than the 7th day before the first day of qualifying.</t>
  </si>
  <si>
    <t>§100.031, F.S. – On the 1st Tuesday after the 1st Monday in November of each even numbered year</t>
  </si>
  <si>
    <t>§101.657, F.S. - On the 2nd day before an election.</t>
  </si>
  <si>
    <t xml:space="preserve">County canvassing boards to begin publicly noticed audit of the voting system for the Primary Election unless manual recount undertaken pursuant to §102.166, F.S. </t>
  </si>
  <si>
    <t>Deadline for Supervisors of Elections to submit any revisions to county security procedures to the Department of State to take effect in the General Election.</t>
  </si>
  <si>
    <t xml:space="preserve">Deadline for receipt of overseas ballots for General Election. </t>
  </si>
  <si>
    <t>July 15 (Wed)</t>
  </si>
  <si>
    <t>Art III, §3(d), Fla. Const. – Regular session not to extend beyond 60 days</t>
  </si>
  <si>
    <t>§101.131, F.S. – Prior to noon of the 
2nd Tuesday preceding the election</t>
  </si>
  <si>
    <t>§100.371, F.S. - On the last day of each month, or on the last day of each week from December 1 on an odd-numbered year through February 1 of the following year</t>
  </si>
  <si>
    <t>Deadline for county canvassing board to file unofficial returns for the Presidential Preference Primary Election with the Department of State</t>
  </si>
  <si>
    <t>Deadline for federal, judicial, state attorney and public defender candidates seeking to qualify by the petition method to submit their signed petitions to Supervisors of Elections</t>
  </si>
  <si>
    <t>Deadline for Supervisors of Elections to certify the number of valid signatures for federal, judicial, state attorney and public defender candidates seeking to qualify by the petition method</t>
  </si>
  <si>
    <t>§101.20, F.S. - Before the day of the election</t>
  </si>
  <si>
    <t>§103.101, F.S. - Held on the 3rd Tuesday in March of each presidential election year</t>
  </si>
  <si>
    <t>§102.141, F.S. - On or before 2 a.m. of the day following the election</t>
  </si>
  <si>
    <t>§101.68(4), F.S. – Until 5 p.m. on the 2nd day after the election</t>
  </si>
  <si>
    <t>Deadline for candidates for President and Vice-President with no party affiliation to submit to the Supervisors of Elections petitions signed by 1% of the registered voters in the state</t>
  </si>
  <si>
    <t>Deadline for state executive committee of each political party to submit candidate names (presidential electors) to the Governor</t>
  </si>
  <si>
    <t>§101.015, F.S.; Rule 1S-2.015. F.A.C. – At least 45 days before early voting begins (specific date may be earlier if county schedules optional days of early voting).</t>
  </si>
  <si>
    <t>Deadline for minor political party affiliated with national party holding a national convention to submit to the Department of State a certificate of candidates nominated for President and Vice-President</t>
  </si>
  <si>
    <t xml:space="preserve">§101.5612, F.S. – At least 30 days prior to start of early voting (specific date may be earlier if county schedules optional days of early voting)  </t>
  </si>
  <si>
    <t xml:space="preserve">§101.68, Fla. Stat.) Canvassing may begin after L&amp;A test is completed  (specific date may be earlier if county schedules optional days of early voting) </t>
  </si>
  <si>
    <t>Deadline for Supervisors of Elections to publish sample ballot in newspaper of general circulation in the county for the General Election if not otherwise emailed or mailed to the voter</t>
  </si>
  <si>
    <t>§101.591, F.S.; Rule 1S-5.026 F.A.C – By December 15 of each general election year</t>
  </si>
  <si>
    <t>Deadline for voting systems vendors to file a written disclosure with the Department of State identifying any known defect in their voting systems or the fact there is no known defect, the effect of any known defect on the operation and use of the system, and any known corrective measures to cure the defect</t>
  </si>
  <si>
    <t>§101.56065, F.S. – On January 1 of every odd-numbered year</t>
  </si>
  <si>
    <t>§§98.065 and 98.075, F.S.; Rule 1S-2.041, F.A.C.  – No later than January 31 of each year</t>
  </si>
  <si>
    <t>National Voter Registration Act (NVRA) (52 U.S.C.  §20508), Uniformed and Overseas Citizens Absentee Voting Act (UOCAVA) (52 U.S.C.  §20302), and Help America Vote Act (HAVA) 52 U.S.C. §§ 20901–21145)</t>
  </si>
  <si>
    <t>National Voter Registration Act (NVRA) (52 U.S.C.  §20508), Uniformed and Overseas Citizens Absentee Voting Act (UOCAVA) (52 U.S.C.  §20302), and Help America Vote Act (HAVA) (52 U.S.C. §§ 20901–21145)</t>
  </si>
  <si>
    <t>First day of regular Legislative Session</t>
  </si>
  <si>
    <t>§103.121, F.S. – Before April 1 of the ensuing year after audit</t>
  </si>
  <si>
    <t>§100.371 (11), F.S. – On the last day of each month, or on the last day of each week from December 1 of an odd-numbered year through February 1 of the following year</t>
  </si>
  <si>
    <t>Rule 1S-2.043, F.A.C. - At the end of each general election year</t>
  </si>
  <si>
    <t>2024 Election Date Highlights</t>
  </si>
  <si>
    <t>Presidential Preference Primary Election 2024</t>
  </si>
  <si>
    <r>
      <t xml:space="preserve">Vote-by-Mail Ballot Send Deadline - for UOCAVA Voters </t>
    </r>
    <r>
      <rPr>
        <sz val="11"/>
        <rFont val="Calibri"/>
        <family val="2"/>
        <scheme val="minor"/>
      </rPr>
      <t>(Absent Stateside and Overseas Uniformed and Civilian Voters)(no later than 45 days before election) for requests already on file</t>
    </r>
  </si>
  <si>
    <t>February 3, 2024</t>
  </si>
  <si>
    <r>
      <t xml:space="preserve">Vote-by-Mail Ballot Send Deadline - For Domestic Voters  </t>
    </r>
    <r>
      <rPr>
        <sz val="11"/>
        <rFont val="Calibri"/>
        <family val="2"/>
        <scheme val="minor"/>
      </rPr>
      <t>(7-day period) for requests already on file</t>
    </r>
  </si>
  <si>
    <t>February 8, 2024 - February 15, 2024</t>
  </si>
  <si>
    <r>
      <t>Voter Registration Deadline</t>
    </r>
    <r>
      <rPr>
        <sz val="11"/>
        <rFont val="Calibri"/>
        <family val="2"/>
        <scheme val="minor"/>
      </rPr>
      <t xml:space="preserve"> (book closing)</t>
    </r>
    <r>
      <rPr>
        <b/>
        <sz val="11"/>
        <rFont val="Calibri"/>
        <family val="2"/>
        <scheme val="minor"/>
      </rPr>
      <t xml:space="preserve"> </t>
    </r>
  </si>
  <si>
    <r>
      <t xml:space="preserve">February 20, 2024* </t>
    </r>
    <r>
      <rPr>
        <sz val="10"/>
        <color theme="1"/>
        <rFont val="Calibri"/>
        <family val="2"/>
        <scheme val="minor"/>
      </rPr>
      <t>(February 19 is President's Day)</t>
    </r>
  </si>
  <si>
    <r>
      <t xml:space="preserve">Early Voting - Optional Days </t>
    </r>
    <r>
      <rPr>
        <sz val="11"/>
        <rFont val="Calibri"/>
        <family val="2"/>
        <scheme val="minor"/>
      </rPr>
      <t xml:space="preserve">(A county may offer one or more of these early voting days) </t>
    </r>
  </si>
  <si>
    <t>March 4, 5, 6, 7, 8, and 17, 2024</t>
  </si>
  <si>
    <r>
      <t xml:space="preserve">Early Voting - Mandatory </t>
    </r>
    <r>
      <rPr>
        <sz val="11"/>
        <rFont val="Calibri"/>
        <family val="2"/>
        <scheme val="minor"/>
      </rPr>
      <t>(8-day period)</t>
    </r>
  </si>
  <si>
    <t>March 9 - 16, 2024</t>
  </si>
  <si>
    <t>Deadline to Request that Ballot Be Mailed</t>
  </si>
  <si>
    <t>PRESIDENTIAL PREFERENCE PRIMARY ELECTION DAY</t>
  </si>
  <si>
    <t>Candidate Qualifying Period 2024</t>
  </si>
  <si>
    <t xml:space="preserve"> Noon, April 22, 2024 - Noon, April 26, 2024 (Pre-qualifying period begins April 8, 2024)</t>
  </si>
  <si>
    <t xml:space="preserve"> Noon, June 10, 2024 - Noon, June 14, 2024  (Pre-qualifying period begins May 27, 2024) </t>
  </si>
  <si>
    <t>Primary Election 2024</t>
  </si>
  <si>
    <r>
      <t xml:space="preserve">Vote-by-Mail Ballot Send Deadline -  UOCAVA Voters </t>
    </r>
    <r>
      <rPr>
        <sz val="11"/>
        <color theme="1"/>
        <rFont val="Calibri"/>
        <family val="2"/>
        <scheme val="minor"/>
      </rPr>
      <t>(Absent Stateside and Overseas Uniformed and Civilian Voters)(45 days before election) for requests already on file</t>
    </r>
  </si>
  <si>
    <t>July 6, 2024</t>
  </si>
  <si>
    <r>
      <t xml:space="preserve">Vote-by-Mail Ballot Send Deadline -  Domestic Voters  </t>
    </r>
    <r>
      <rPr>
        <sz val="11"/>
        <color theme="1"/>
        <rFont val="Calibri"/>
        <family val="2"/>
        <scheme val="minor"/>
      </rPr>
      <t>(7-day window) for requests already on file</t>
    </r>
  </si>
  <si>
    <t>July 11, 2024 - July 18, 2024</t>
  </si>
  <si>
    <r>
      <t>Voter Registration Deadline</t>
    </r>
    <r>
      <rPr>
        <sz val="11"/>
        <color theme="1"/>
        <rFont val="Calibri"/>
        <family val="2"/>
        <scheme val="minor"/>
      </rPr>
      <t xml:space="preserve"> (book closing)</t>
    </r>
  </si>
  <si>
    <t>July 22, 2024</t>
  </si>
  <si>
    <r>
      <t xml:space="preserve">Early Voting  - Optional Days </t>
    </r>
    <r>
      <rPr>
        <sz val="11"/>
        <rFont val="Calibri"/>
        <family val="2"/>
        <scheme val="minor"/>
      </rPr>
      <t>(A county may offer one or more of these early voting days)</t>
    </r>
  </si>
  <si>
    <t>August 5, 6, 7, 8, 9 and 18, 2024</t>
  </si>
  <si>
    <t>August 10 - 17, 2024</t>
  </si>
  <si>
    <t xml:space="preserve">PRIMARY ELECTION DAY  </t>
  </si>
  <si>
    <t>August 20, 2024</t>
  </si>
  <si>
    <r>
      <t>General Election 2024</t>
    </r>
    <r>
      <rPr>
        <sz val="14"/>
        <color theme="0"/>
        <rFont val="Calibri"/>
        <family val="2"/>
        <scheme val="minor"/>
      </rPr>
      <t xml:space="preserve"> </t>
    </r>
  </si>
  <si>
    <r>
      <t xml:space="preserve">Vote-by-Mail Ballot Send Deadline -  UOCAVA Voters </t>
    </r>
    <r>
      <rPr>
        <sz val="11"/>
        <color theme="1"/>
        <rFont val="Calibri"/>
        <family val="2"/>
        <scheme val="minor"/>
      </rPr>
      <t>(Absent Stateside and Overseas Uniformed and Civilian Voters)(no later than 45 days before election) for requests already on file</t>
    </r>
  </si>
  <si>
    <t>September 21, 2024</t>
  </si>
  <si>
    <t>September 26, 2024 - October 3, 2024</t>
  </si>
  <si>
    <t>October 7, 2024</t>
  </si>
  <si>
    <t>October 21, 22, 23, 24, 25, and November 3, 2024</t>
  </si>
  <si>
    <t>October 26 - November 2, 2024</t>
  </si>
  <si>
    <t>GENERAL ELECTION DAY</t>
  </si>
  <si>
    <t>November 5, 2024</t>
  </si>
  <si>
    <t>Date File Amended</t>
  </si>
  <si>
    <t>Action Taken</t>
  </si>
  <si>
    <t>New Event Date</t>
  </si>
  <si>
    <t>Art. III, §3(b), Fla. Const. - Regular session of the legislature shall convene on the 2nd Tuesday after the 1st Monday in January of each even-numbered year</t>
  </si>
  <si>
    <t>§101.015, F.S. and Rule 1S-2.015, F.A.C - At least 45 days before early voting begins for the election in which they are to take effect</t>
  </si>
  <si>
    <t>§§98.065 and 98.075, F.S.; Rule 1S-2.041 F.A.C – No later than January 31 of each year</t>
  </si>
  <si>
    <t>Art. XI, §5, Fla. Const. and §100.371(1), F.S. – No later than February 1 of the year in which the General Election is held</t>
  </si>
  <si>
    <t>Division of Elections to submit to the U.S. Department of Justice information on county compliance with 45-day UOCAVA vote-by-mail ballot send-out for the Presidential Preference Primary Election</t>
  </si>
  <si>
    <t>§§101.657, 101.69(2), F.S. – No later than the 30th day before an election</t>
  </si>
  <si>
    <t>Deadline for Supervisors of Elections to approve poll watchers for early voting sites for Presidential Preference Primary election (specific date may be earlier if optional voting days are scheduled)</t>
  </si>
  <si>
    <t xml:space="preserve">§101.131, F.S. – No later than 7 days before early voting begins  </t>
  </si>
  <si>
    <t>Last day of regular Legislative Session</t>
  </si>
  <si>
    <t>§101.657, F.S. - On the 10th day before an election</t>
  </si>
  <si>
    <t>§101.62(3), F.S. –  Except as provided in s. 101.655, F.S., all vote-by-mail ballots may only be provided upon execution of emergency affidavit from this day through election day</t>
  </si>
  <si>
    <t>Deadline for late registration for specified subcategory of UOCAVA individuals</t>
  </si>
  <si>
    <t>Deadline for Supervisors of Elections to send sample ballots for the Presidential Preference Primary Election</t>
  </si>
  <si>
    <t>§97.0555, F.S. and Rule 1S-2.029, F.A.C.– 5 p.m. on the Friday before the election. Subcategory: An individual or accompanying family member who has been discharged or separated from the uniformed services or the United States Merchant Marine, has returned from a military deployment or activation, or has separated from employment outside the territorial limits of the United States</t>
  </si>
  <si>
    <t>Deadline for Supervisors of Elections to upload into county election management system the results of all early voting and vote-by-mail ballots that have been canvassed and tabulated by the end of the early voting period</t>
  </si>
  <si>
    <t>Deadline for voter to submit vote-by-mail ballot cure affidavit for the Presidential Preference Primary Election</t>
  </si>
  <si>
    <t>Deadline for persons voting a provisional ballot to provide written evidence of eligibility to Supervisor of Elections or to submit an affidavit to cure a signature deficiency on a provisional ballot for Presidential Preference Primary Election</t>
  </si>
  <si>
    <t>§102.141, F.S. - No later than noon on the 4th day after the election</t>
  </si>
  <si>
    <t>§101.048, F.S. - No later than 5 p.m. on the 2nd day following the election</t>
  </si>
  <si>
    <t>§§99.095 and 105.035, F.S. - Before noon of the 28th day preceding the 1st day of the qualifying period for the office sought</t>
  </si>
  <si>
    <t>§101.20, F.S. - Mail or email at least 7 days before an election</t>
  </si>
  <si>
    <t>101.131, F.S. - On or before the Tuesday before the election</t>
  </si>
  <si>
    <t>§101.111, F.S. - No sooner than 30 days before an election</t>
  </si>
  <si>
    <t>§101.62, F.S. – Between 40th and 33rd day before the election</t>
  </si>
  <si>
    <t>Deadline to register to vote (book closing) for Presidential Preference Primary Election</t>
  </si>
  <si>
    <t xml:space="preserve">§97.055, F.S. - On the 29th day before each election. If the 29th day falls on a Saturday, Sunday, or legal holiday,  the deadline is the next that is not a Sunday or legal holiday. (This year, book closing fell on federal holiday so date moved) </t>
  </si>
  <si>
    <t>§102.012, F.S. – At least 20 days before the election</t>
  </si>
  <si>
    <t>Deadline for Supervisors of Elections to appoint poll workers for Presidential Preference Primary Election</t>
  </si>
  <si>
    <t>Optional days of early voting for Presidential Preference Primary Election</t>
  </si>
  <si>
    <t>§101.62(3), F.S. – No later than 5 p.m. on the 12th day before the election</t>
  </si>
  <si>
    <t>§101.6952(5), F.S. - Ballot must be postmarked or signed and dated no later than the date of the election and received no later than 10 days from the date of the election</t>
  </si>
  <si>
    <t>§102.112, F.S. – Noon on the 13th day following the election</t>
  </si>
  <si>
    <t>Deadline for Supervisors of Elections to initiate registration list maintenance program</t>
  </si>
  <si>
    <t>§102.111, F.S. – 8 a.m. on the 14th day after the election</t>
  </si>
  <si>
    <t>§101.62, F.S.; Rule 1S-2.043, F.A.C. – Beginning 60 days before election on a daily basis by 8 a.m. until 15 days after election</t>
  </si>
  <si>
    <t>Resign-to-run deadline for officers qualifying as federal, judicial, state attorney, and public defender candidates to submit written resignations if the terms of the offices, or any part thereof, run concurrently with each other</t>
  </si>
  <si>
    <t>§98.0981, F.S.; Rule 1S-2.053, F.A.C. – Within 10 business days after Elections Canvassing Commission certifies  election results</t>
  </si>
  <si>
    <t>§§99.095, 105.035, and 105.035 (4)(b) F.S.– No later than the 7th day before the 1st day of the qualifying period</t>
  </si>
  <si>
    <t>§99.012, F.S. - At least 10 days prior to the 1st day of the applicable qualifying period</t>
  </si>
  <si>
    <t>§§99.061 and 105.031, F.S. – Noon of the 120th day prior to the date of the Primary Election</t>
  </si>
  <si>
    <t>§§99.061 and 105.031, F.S. – No later than noon of the 116th day prior to the date of the Primary Election</t>
  </si>
  <si>
    <t>§102.141, F.S. – No later than 20 business days after Elections Canvassing Commission certifies elections results</t>
  </si>
  <si>
    <t>§99.061, F.S. – Within 7 days after close of qualifying</t>
  </si>
  <si>
    <t>Deadline for Department of State to certify to the Supervisors of Elections the names of all duly qualified federal, judicial, state attorney and public defender candidates who  qualified with the Department</t>
  </si>
  <si>
    <t>§101.048, F.S. - No later than 30 days following the election</t>
  </si>
  <si>
    <t>§100.025, F.S. – At least 90 days prior to the election</t>
  </si>
  <si>
    <t>Deadline for Supervisors of Elections to notify overseas voters of upcoming Primary Election</t>
  </si>
  <si>
    <t>§99.012, F.S. – At least 10 days prior to the 1st day of qualifying</t>
  </si>
  <si>
    <t>Deadline for Department of State to report to the Florida Legislature voter registration and voter history information for the Presidential Preference Primary Election</t>
  </si>
  <si>
    <t>§98.0981, F.S.; Rule 1S-2.053, F.A.C. – Within 60 days after the Elections Canvassing Commission certifies election results</t>
  </si>
  <si>
    <t>§99.061, F.S. – Noon of the 71st day prior to the date of the Primary Election</t>
  </si>
  <si>
    <t>§99.061, F.S. – No later than noon of the 67th day prior to the date of the Primary Election</t>
  </si>
  <si>
    <t>§99.092, F.S. – Immediately after the last day for qualifying</t>
  </si>
  <si>
    <t>Supervisors of Elections to submit to the Department of State a list containing the names, party affiliations, and addresses of all candidates who have qualified with them, and the offices for which persons qualified</t>
  </si>
  <si>
    <t>§101.62, F.S.; Rule 1S-2.043, F.A.C. – 60 days prior to the Primary Election on a daily basis by 8 a.m. and continuously until 15 days after the General Election</t>
  </si>
  <si>
    <t>Deadline for Department of State to certify to the Supervisors of Elections the names of all duly qualified state senator, state representative, multicounty, county, and district candidates who have qualified with the Department</t>
  </si>
  <si>
    <t>§103.022, F.S. – At any time after the 57th day prior to the date of the Primary Election</t>
  </si>
  <si>
    <t>Deadline for Supervisors of Elections to submit any revisions to county security procedures to the Department of State to take effect in the Primary Election (specific date may be earlier if county schedules optional days of early voting)</t>
  </si>
  <si>
    <t xml:space="preserve">§101.015, F.S.; Rule 1S-2.015, F.A.C. – At least 45 days before early voting begins </t>
  </si>
  <si>
    <t>Qualifying period ends for write-in candidates for the joint candidacy of President and Vice-President</t>
  </si>
  <si>
    <t>§103.022, F.S. – Before noon on the 49th day prior to the date of the Primary Election</t>
  </si>
  <si>
    <t>Division of Elections to submit to the U.S. Department of Justice information on county compliance with 45-day UOCAVA vote-by-mail ballot send-out for the Primary Election</t>
  </si>
  <si>
    <t xml:space="preserve">§101.5612, F.S. – At least 30 days before  early voting is scheduled to start in the county </t>
  </si>
  <si>
    <t>§103.021, F.S. – No later than July 15 of each presidential election year</t>
  </si>
  <si>
    <t>Deadline for candidates for President and Vice-President with minor political party affiliation but unaffiliated with any national party holding a national convention to name candidates to submit to Supervisors of Elections petitions signed by 1 % of the registered voters in the state</t>
  </si>
  <si>
    <t>§101.111, F.S. – No sooner than 30 days before an election</t>
  </si>
  <si>
    <t>First day a registered voter or poll watcher may file a voter challenge in the same county for the Primary Election</t>
  </si>
  <si>
    <t>Deadline to register to vote (book closing) for the Primary Election</t>
  </si>
  <si>
    <t>§97.055, F.S. – On the 29th day before each election. If the 29th day falls on a Sunday or a legal holiday, the registration books must be closed on the next day that is not a Sunday or a legal holiday</t>
  </si>
  <si>
    <t>§101.131, F.S. – Before noon at least 14 days before early voting begins (specific date may be earlier if county schedules optional days of early voting)</t>
  </si>
  <si>
    <t>Deadline for Supervisors of Elections to appoint poll workers for the Primary Election</t>
  </si>
  <si>
    <t>§102.012, F.S. – At least 20 days prior to any election</t>
  </si>
  <si>
    <t>Deadline for Supervisors of Elections to certify to the Division of Elections address and registration list maintenance activities for the prior six months</t>
  </si>
  <si>
    <t>§§98.065 and 98.075, F.S.; Rule 1S-2.041, F.A.C. – No later than July 31 of each year</t>
  </si>
  <si>
    <t>§101.131, F.S. – No later than 7 days before early voting begins (specific date may be earlier if county schedules optional days of early voting)</t>
  </si>
  <si>
    <t>§100.032, F.S. – At least 3 months before a general election</t>
  </si>
  <si>
    <t>§101.131, F.S. – Prior to noon of the 2nd Tuesday preceding the election</t>
  </si>
  <si>
    <t>Deadline to submit poll watcher designations for election day for the Primary Election</t>
  </si>
  <si>
    <t>Deadline for Supervisors of Elections to notify overseas voters of upcoming General Election</t>
  </si>
  <si>
    <t>§101.20, F.S. – At least 7 days prior to any election</t>
  </si>
  <si>
    <t>§101.131, F.S. – On or before the Tuesday before the election</t>
  </si>
  <si>
    <t>Deadline for Supervisors of Elections to mail or email sample ballots to voters for the Primary Election</t>
  </si>
  <si>
    <t>Deadline for Supervisors of Elections to approve poll watchers and provide poll watcher identification badges for the Primary Election</t>
  </si>
  <si>
    <t>Deadline to publish sample ballot for the Primary Election in newspaper of general circulation in the county if sample ballot not otherwise emailed or mailed to the voter</t>
  </si>
  <si>
    <t>§101.20, F.S. –  Before the day of the election</t>
  </si>
  <si>
    <t>§100.061, F.S. – On the Tuesday 11 weeks prior to the General Election</t>
  </si>
  <si>
    <t>§101.657, F.S. –   On the 3rd day before an election</t>
  </si>
  <si>
    <t>Department of State to remit remainder of filing fees and party assessments to the respective political party state executive committees</t>
  </si>
  <si>
    <t>Deadline by when Supervisors of Elections must certify the number of registered electors who signed petitions for candidates for President and Vice-President with no party affiliation</t>
  </si>
  <si>
    <t>Deadline by when Supervisor of Elections must certify the number of registered electors who signed petitions for candidates for President and Vice-President with minor political party but unaffiliated with national party holding a national convention</t>
  </si>
  <si>
    <t>§102.141, F.S. – On or before 2 a.m. of the day following any election</t>
  </si>
  <si>
    <t>§ 103.021(4), F.S. - On or before the day of the primary election</t>
  </si>
  <si>
    <t>Deadline for county canvassing boards to file First Unofficial Results of the Primary Election with the Department of State</t>
  </si>
  <si>
    <t>§ 103.021(4), F.S. - No later than 5 p.m., August 24 of each presidential election year</t>
  </si>
  <si>
    <t>Deadline for county canvassing boards to file Second Unofficial Results for the Primary Election, only if recount was conducted</t>
  </si>
  <si>
    <t>Art XI, §5(d), Fla. Const. - Once in the 10th week, and once in the 6th week immediately preceding the week in which the election is held</t>
  </si>
  <si>
    <t>Deadline for county canvassing boards to submit Official Results to the Department of State for the Primary Election</t>
  </si>
  <si>
    <t>Deadline for supervisor to file with the Department of State a copy of, or an export file from, the results database of the county’s voting system for the Primary Election</t>
  </si>
  <si>
    <t>§102.141(10), F.S. &amp; 1S-2.053, F.A.C. - At the same time as the official results are certified</t>
  </si>
  <si>
    <t>§101.591, F.S. – Immediately after the county canvassing board certifies county election results</t>
  </si>
  <si>
    <t>§102.111, F.S. – 8 a.m. on the 9th day after a primary election</t>
  </si>
  <si>
    <t>Elections Canvassing Commission meets to certify Official Results for the Primary Election</t>
  </si>
  <si>
    <t>§101.591, F.S.; Rule 1S-5.026, F.A.C. – No later than 11:59 p.m. on the 7th day after the county canvassing board certifies county election results</t>
  </si>
  <si>
    <t>Art XI, §5(d), Fla. Const. - Once in the 10th week, and once in the 6th week immediately preceding the week in which the election is held, the proposed amendment shall be published in one newspaper of general circulation in each county</t>
  </si>
  <si>
    <t>Deadline for Division of Elections to submit to the U.S. Department of Justice information on county compliance with 45-day UOCAVA vote-by-mail ballot send-out for the General Election</t>
  </si>
  <si>
    <t>Start of 2nd period in which Department of State publishes notice of proposed constitutional amendments in a newspaper of general circulation in each county</t>
  </si>
  <si>
    <t>43 days before the General Election</t>
  </si>
  <si>
    <t>Deadline to register to vote (book closing) for the General Election</t>
  </si>
  <si>
    <t>Deadline to submit poll watcher designations for early voting sites for General Election</t>
  </si>
  <si>
    <t>Deadline for Supervisors of Elections to appoint poll workers for the General Election</t>
  </si>
  <si>
    <t>Deadline for Supervisors of Elections to approve poll watchers and provide poll watcher identification badges for early voting sites for the General Election</t>
  </si>
  <si>
    <t>Deadline to submit poll watcher designations for election day for the General Election</t>
  </si>
  <si>
    <t>§101.131, F.S. –  Before noon on the 2nd Tuesday preceding the election</t>
  </si>
  <si>
    <t>§101.657, F.S.; Rule 1S-2.043, F.A.C.– No later than noon of each day for the previous day’s activities</t>
  </si>
  <si>
    <t>Deadline for Department of State to report to the Florida Legislature voter registration and voting history information for the Primary Election</t>
  </si>
  <si>
    <t>§98.0981, F.S.; Rule 1S-2.053, F.A.C. – Within 60 days after Elections Canvassing Commission certifies election results</t>
  </si>
  <si>
    <t>Deadline for Supervisors of Elections to approve poll watchers and provide poll watcher identification and badges for the General Election</t>
  </si>
  <si>
    <t>§97.0555, F.S. and Rule 1S-2.029, F.A.C.– 5 p.m. on the Friday before the election (Subcategory: An individual or accompanying family member who has been discharged or separated from the uniformed services or the United States Merchant Marine, has returned from a military deployment or activation, or has separated from employment outside the territorial limits of the United States)</t>
  </si>
  <si>
    <t>Last day for optional early voting for the General Election</t>
  </si>
  <si>
    <t>§101.657, F.S. – On the 2nd day before an election</t>
  </si>
  <si>
    <t>§101.048, F.S.; Rule 1S-2.037, F.A.C. – No later than 5 p.m. on the 2nd day following the election</t>
  </si>
  <si>
    <t>Deadline for election returns from all polling places to be submitted to the county canvassing board for General Election</t>
  </si>
  <si>
    <t>§102.141, F.S. – No later than 3 p.m. of the 9th day after the election</t>
  </si>
  <si>
    <t>§102.141, F.S. – No later than noon of the 4th day after a general election</t>
  </si>
  <si>
    <t>Deadline for county canvassing boards to file First Unofficial Results of the General Election with the Department of State</t>
  </si>
  <si>
    <t>Deadline for county canvassing boards to file Second Unofficial Results of the General Election with the Department of State, only if recount was conducted</t>
  </si>
  <si>
    <t>Deadline for voter to submit vote-by-mail ballot cure affidavit for the General Election</t>
  </si>
  <si>
    <t xml:space="preserve">Supervisors of Elections required to report hourly online live  voter turnout data and transmit data concurrently to the Division of Elections </t>
  </si>
  <si>
    <t>Deadline for persons voting a provisional ballot to provide written evidence of eligibility to Supervisor of Elections or to submit an affidavit to cure a signature deficiency (missing or mismatched) on a provisional ballot</t>
  </si>
  <si>
    <t xml:space="preserve">Deadline for voter to submit an affidavit to cure a signature deficiency (missing or mismatched) on a vote-by-mail ballot for the Primary Election </t>
  </si>
  <si>
    <t xml:space="preserve">Deadline for receipt of vote-by-mail ballots for the Primary Election </t>
  </si>
  <si>
    <t>Deadline for receipt of vote-by-mail ballots for the General Election (exception for overseas ballots)</t>
  </si>
  <si>
    <t>County canvassing boards to report through evening preliminary unofficial election results for Primary Election with the Department of State</t>
  </si>
  <si>
    <t>Deadline for election returns for Primary Election from all polling places to be submitted to the county canvassing board</t>
  </si>
  <si>
    <t xml:space="preserve">Last day for Supervisors of Elections to  mail a vote-by-mail ballot for Presidential Preference Primary Election  </t>
  </si>
  <si>
    <t>Qualifying period begins for write-in candidates for the joint candidacy of President and Vice-President</t>
  </si>
  <si>
    <t>§101.62, F.S.; Rule 1S-2.043, F.A.C. – 60 days prior to the  election -daily reporting by 8 a.m. and continuously until 15 days after the applicable election</t>
  </si>
  <si>
    <t>First day for Supervisors of Elections to prepare and upload to the State daily electronic files of vote-by-mail ballot request information for the Presidential Preference Primary Election</t>
  </si>
  <si>
    <t>§100.371(11)(c), F.S. - No later than February 2 of each even-numbered year</t>
  </si>
  <si>
    <t xml:space="preserve">43 days before the applicable federal election </t>
  </si>
  <si>
    <t xml:space="preserve">§101.62, F.S.; 52 USC § 20302(a), (UOCAVA) 45 days before the applicable federal election </t>
  </si>
  <si>
    <t>§101.62, F.S - Between 40th and 33rd day before the applicable election</t>
  </si>
  <si>
    <t>First day a registered voter or poll watcher may file a voter challenge for Presidential Preference Primary Election</t>
  </si>
  <si>
    <t>Deadline for poll watcher designations for early voting sites for Presidential Preference Primary Election (specific date may be earlier if optional voting days are scheduled)</t>
  </si>
  <si>
    <t>§101.5612, F.S. - At least 30 days before the start of early voting scheduled in the county for the applicable election</t>
  </si>
  <si>
    <t>Deadline for Supervisors of Elections to mail time and location of logic and accuracy L&amp;A) pre-election test to county party chairs and candidates who did not receive notice at qualifying (Presidential Preference Primary Election (specific date may be earlier if optional voting days are scheduled)</t>
  </si>
  <si>
    <t>March 4 (Mon)  -     March 8 (Fri)</t>
  </si>
  <si>
    <t>§101.657, F.S. - County may schedule optional days of early voting  on the 15th, 14,th, 13th, 12th, or 11th day before an election</t>
  </si>
  <si>
    <t xml:space="preserve">§101.131, F.S. - Before noon at least 14 days before early voting begins </t>
  </si>
  <si>
    <t>Last for candidates, political entities to submit to the Supervisors of Elections poll watcher designations for election day for Presidential Preference Primary Election</t>
  </si>
  <si>
    <t>Last day for voters to submit a request to have a vote-by-mail ballot mailed for the Presidential Preference Primary Election</t>
  </si>
  <si>
    <t xml:space="preserve">§101.62(3), F.S. – No later than 10th day before an election </t>
  </si>
  <si>
    <t>§101.657, F.S. and Rule 1S-2.043, F.A.C.– No later than noon of each day for the previous day’s early voting activities in an election</t>
  </si>
  <si>
    <t>Deadline for Supervisors of Elections to approve poll watchers and provide poll watcher identification badges for the Presidential Preference Primary Election</t>
  </si>
  <si>
    <t>§101.657, F.S. - On the 2nd day before an election.  (County may schedule optional days of early voting  on the 15th, 14,th, 13th, 12th, or 11th day before an election)</t>
  </si>
  <si>
    <t>Last optional day of early voting that may be offered for Presidential Preference Primary Election</t>
  </si>
  <si>
    <t xml:space="preserve">§101.657, F.S. - No later than noon of each day for the previous day's early voting activities  </t>
  </si>
  <si>
    <t>Deadline to publish sample ballot in newspaper of general circulation in the county for Presidential Preference Primary Election (if sample ballot not otherwise emailed or mailed to voter or household)</t>
  </si>
  <si>
    <t>Deadline for Supervisors of Elections to upload into county election management system the results of all early voting and vote-by-mail ballots that have been canvassed and tabulated by the end of the early voting period before the Presidential Preference Primary Election</t>
  </si>
  <si>
    <t xml:space="preserve">Deadline for late registration for specified subcategory of UOCAVA individuals for Primary Election </t>
  </si>
  <si>
    <t xml:space="preserve">Supervisors of Elections required to report hourly online live  voter turnout data on election day for Presidential Preference Primary Election and transmit data to the State to the Division of Elections </t>
  </si>
  <si>
    <t>Supervisors of Elections required to report hourly online after polls close the number of vote-by-mail ballots received and uncounted for Presidential Preference Primary Election</t>
  </si>
  <si>
    <t xml:space="preserve">County canvassing boards to report through evening preliminary unofficial election results for Presidential Preference Primary Election </t>
  </si>
  <si>
    <t>§101.67, F.S. – All vote-by-mail ballots must be received by 7 p.m. (local time) on election  day</t>
  </si>
  <si>
    <t>§102.141, F.S. – Within 30 minutes after the polls close (local time) and at least every 45 minutes until all results reported</t>
  </si>
  <si>
    <t xml:space="preserve">Deadline for receipt of vote-by-mail ballots from domestic voters for the Presidential Preference Primary Election  </t>
  </si>
  <si>
    <t>Deadline for returns from all polling places to be submitted to the county canvassing board for the Presidential Preference Primary Election</t>
  </si>
  <si>
    <t>Deadline for Supervisors of Elections to file with the Department of State a copy of, or an export file from, the results database of the county’s voting system for Presidential Preference Primary Election</t>
  </si>
  <si>
    <t>§102.141(10), F.S. - At the same time the official results are certified by the canvassing board</t>
  </si>
  <si>
    <t>§98.065 - Supervisors of Elections to begin registration list maintenance program no later than April 1 annually but complete no later than 90 days before federal election</t>
  </si>
  <si>
    <t>County canvassing boards to begin publicly noticed audit of the voting system for Presidential Preference Primary Election (date may be earlier if official results are certified)</t>
  </si>
  <si>
    <t>Elections Canvassing Commission meets to certify the official results for Presidential Preference Primary Election</t>
  </si>
  <si>
    <t xml:space="preserve">Last day for Supervisors of Elections to prepare and upload daily electronic files of vote-by-mail ballot request information to the Department of State for the Presidential Preference Primary Election </t>
  </si>
  <si>
    <t>§100.021, F.S. – During the 30 days prior to the 1st day of qualifying (1st qualifying begins April 22, 2024)(In lieu of newspaper publication, notice may be provided on the division’s website, on the county’s website as provided in s. 50.0311, or on the supervisor’s website, as deemed appropriate by the Supervisors of Elections)</t>
  </si>
  <si>
    <t>Deadline for county canvassing boards to complete the voting system audit and for the results to be made public  (date may be earlier if results certified earlier than deadline)</t>
  </si>
  <si>
    <t>Deadline for state senator, state representative, multicounty, county and district candidates (other than judicial, state attorney or public defender candidates) seeking to qualify by the petition method to submit their signed petitions to Supervisors of Elections</t>
  </si>
  <si>
    <t>§99.095, F.S. – Before noon of the 28th day preceding the 1st day of the qualifying period for the office sought</t>
  </si>
  <si>
    <t>§99.103, F.S. – No later than 20 days after the close of qualifying</t>
  </si>
  <si>
    <t>Department of State to remit to the respective state executive committees of political parties their share of filing fees and party assessments from federal, state attorney, and public defender candidates</t>
  </si>
  <si>
    <t xml:space="preserve">§98.065, F.S. - Not later than 90 days prior to the date of a federal election address list maintenance programs </t>
  </si>
  <si>
    <t>§99.061, F.S. – No earlier than 14 days prior to the 1st day of qualifying</t>
  </si>
  <si>
    <t xml:space="preserve">14-day pre-qualifying period begins for qualifying officers to accept qualifying papers for or federal, judicial, state attorney, and public defender office to be processed and filed during the qualifying period </t>
  </si>
  <si>
    <t>§§99.061 and 105.031, F.S. – Not earlier than 14 days prior to the beginning of the applicable qualifying period</t>
  </si>
  <si>
    <t xml:space="preserve">First day for Supervisors of Elections to prepare and upload daily electronic files of vote-by-mail ballot request information to the Department of State for the Primary Election </t>
  </si>
  <si>
    <t>§99.061, F.S. – Within 7 days after qualifying period ends</t>
  </si>
  <si>
    <t>§99.103, F.S. – No later than 20 days after qualifying period ends</t>
  </si>
  <si>
    <t>Deadline for Department of State to remit to the respective state executive committees of political parties their share of filing fees and party assessments from state senator, state representative, multicounty, county, and district  candidates</t>
  </si>
  <si>
    <t>Deadline for Supervisors of Elections to mail vote-by-mail ballots to absent stateside and overseas military and civilians who requested ballots for the Presidential Preference Primary Election</t>
  </si>
  <si>
    <t>43 days before the applicable election</t>
  </si>
  <si>
    <t>§101.5612, F.S. – No more than 25 days before early voting starts</t>
  </si>
  <si>
    <t xml:space="preserve"> §101.68, F.S. - Canvassing may begin as soon as pre-election logic and accuracy testing is completed </t>
  </si>
  <si>
    <t>Deadline for Supervisors of Elections to remit filing fees to the state executive committee of the political parties of the candidates qualifying with the Supervisors of Elections</t>
  </si>
  <si>
    <t>§103.021, F.S. - No later than July 15 of each presidential election year</t>
  </si>
  <si>
    <t>§99.061, F.S. – Within 30 days after qualifying period ends</t>
  </si>
  <si>
    <t>Deadline for Supervisors of Elections to designate and report to State early voting sites and secure ballot intake stations for Presidential Preference Primary Election (including locations, dates, and hours)</t>
  </si>
  <si>
    <t>Deadline to submit poll watcher designations for early voting sites for Primary Election (specific date may be earlier if county schedules optional days of early voting)</t>
  </si>
  <si>
    <t>§101.131, F.S. – Before noon at least 14 days before early voting begins</t>
  </si>
  <si>
    <t>August 5 (Mon)   - August (9)(Fri)</t>
  </si>
  <si>
    <t>Optional days of early voting for Primary Election</t>
  </si>
  <si>
    <t xml:space="preserve">Last day Supervisors of Elections to provide state write-in vote-by-mail ballots for the General Election to overseas voters requesting such ballot </t>
  </si>
  <si>
    <t>Deadline for Supervisors of Elections to receive requests for vote-by-mail ballots to be mailed to voters for the Primary Election</t>
  </si>
  <si>
    <t>§101.62, F.S. – No later than 5 p.m. on the 12th day before the election</t>
  </si>
  <si>
    <t>Last day for Supervisors of Elections to mail vote-by-mail ballots requested for the Primary Election</t>
  </si>
  <si>
    <t>§101.62, F.S. – No later than 10 days before the election</t>
  </si>
  <si>
    <t>§101.62(3), F.S. –  Excepted as provided in s. 101.655, all vote-by-mail ballots may only be provided upon execution of emergency affidavit from this day through election day</t>
  </si>
  <si>
    <t>Start of 10-day period up to 7 p.m. (local time) on Election Day in which emergency affidavit required for vote-by-mail ballot delivery for General Election</t>
  </si>
  <si>
    <t>First day after mandatory early voting period begins for Supervisors of Elections to prepare and upload daily prior day's early voting activity (summary and details) to the Department of State</t>
  </si>
  <si>
    <t>§101.657, F.S. – On the 10th day before an election</t>
  </si>
  <si>
    <t>§101.657, F.S. –  On the 3rd day before an election</t>
  </si>
  <si>
    <t xml:space="preserve">Start of 8-day mandatory early voting period for Presidential Preference Primary Election </t>
  </si>
  <si>
    <t>§101.657, F.S. - Ends on the 3rd day before an election</t>
  </si>
  <si>
    <t>Start of 8-day mandatory early voting period for Primary Election</t>
  </si>
  <si>
    <t>§101.657, F.S.– On the 10th day before an election</t>
  </si>
  <si>
    <t xml:space="preserve">Earliest date that canvassing of vote-by-mail ballots may be begin after pre-election logic and accuracy (L&amp;A) testing is completed for Primary Election </t>
  </si>
  <si>
    <t xml:space="preserve"> §101.68, F.S. - As soon after pre-election logic and accuracy testing is completed </t>
  </si>
  <si>
    <t>Deadline for Supervisors of Elections to send vote-by-mail ballots to absent stateside and overseas military and civilians who requested ballots for the Primary Election</t>
  </si>
  <si>
    <t>Deadline for Supervisors of Elections to mail vote-by-mail ballots to absent stateside and overseas military and civilians who requested ballots for the General Election</t>
  </si>
  <si>
    <t>§101.657, F.S.; Rule 1S-2.043, F.A.C. – No later than noon of each day for the previous day’s activities</t>
  </si>
  <si>
    <t>Last day for Supervisors of Elections to prepare and upload daily electronic files of early voting activity (summary and  details) to the Department of State (based on mandatory early voting period) (specific date may be one day later if optional day of early voting offered on Sunday)</t>
  </si>
  <si>
    <t>Last day for Supervisors of Elections to prepare and upload daily electronic files of prior day's early voting activities (If county offers optional Sunday early voting, files are due on March 18 2024)(specific date may be one day later if optional day of early voting offered on Sunday)</t>
  </si>
  <si>
    <t>Last day for Supervisors of Elections to prepare and upload daily electronic files of vote-by-mail ballot request information to the Department of State for the General Election</t>
  </si>
  <si>
    <t>§101.591, F.S.; Rule 1S-5.026, F.A.C. – No later than 11:59 p.m. on the 7th day following certification of the election by the county canvassing board</t>
  </si>
  <si>
    <t>Deadline for Supervisors of Elections to submit reimbursement request to Department of State for reimbursement from the Chief Financial Officer petition signatures verified at no charge for a candidate or committee based on undue burden affidavit</t>
  </si>
  <si>
    <t>§99.097, F.S. – No later than December 1 of the general election year</t>
  </si>
  <si>
    <t>§98.255, F.S.; Rule 1S-2.033, F.A.C. - By December 15 of each general election year</t>
  </si>
  <si>
    <t>Deadline for Supervisors of Elections to submit reports on voter education programs to the Department of State</t>
  </si>
  <si>
    <t>Deadline for Supervisors of Elections to submit reports on the total number of overvotes and undervotes in the President and Vice President race to the Department of State</t>
  </si>
  <si>
    <t>§101.595, F.S. – No later than December 15 of each general election year</t>
  </si>
  <si>
    <t>§103.061, F.S.; §1, Art. II, U.S. Constitution</t>
  </si>
  <si>
    <t>Deadline for Supervisors of Elections to submit reports on the conduct of the General Election to the Division of Elections</t>
  </si>
  <si>
    <t>§98.065(4)(c), F.S.; Rule 1S-2.041(2), F.A.C.; and 52 U.S.C. §2057 National Voter Registration Act (NVRA). - No later than December 31 in the same year of the second federal election</t>
  </si>
  <si>
    <t xml:space="preserve">§101.591, F.S.; Rule 1S-5.026, F.A.C. – Immediately after canvassing board certifies county official election results </t>
  </si>
  <si>
    <t>§102.141(10), F.S. &amp; 1S-2.053, F.A.C - At the same time the county official results are certified</t>
  </si>
  <si>
    <t>Deadline for Supervisors of Elections to file with the Department of State a copy of, or an export file from, the results database of the county’s voting system</t>
  </si>
  <si>
    <t>§102.112, F.S. –  By noon on the 13th day following the election</t>
  </si>
  <si>
    <t>Deadline for county canvassing boards to submit county Official Results to the Department of State for the General Election</t>
  </si>
  <si>
    <t>Elections Canvassing Commission meets to certify statewide Official Results for federal, state, and multicounty offices</t>
  </si>
  <si>
    <t>§102.111, F.S. – By 8 a.m. on the 14th day following the election</t>
  </si>
  <si>
    <t>County canvassing boards to begin publicly noticed audit of the voting system for the General Election unless manual recount undertaken pursuant to §102.166, F.S.  (specific date may be earlier if county official results certified earlier)</t>
  </si>
  <si>
    <t>Deadline for persons voting a provisional ballot to provide written evidence of eligibility to Supervisor of Elections or to submit an affidavit to cure a signature deficiency on a provisional ballot for the General Election</t>
  </si>
  <si>
    <t>Deadline for county canvassing boards to report throughout evening preliminary unofficial election results for General Election with the Department of State</t>
  </si>
  <si>
    <t xml:space="preserve">Supervisors of Elections required to report hourly online live voter turnout data and transmit data concurrently to the Division of Elections </t>
  </si>
  <si>
    <t>§98.0981(4), F.S. - Report live voter turnout data on Election Day 7 a.m. - 7 p.m. (local time) on election day</t>
  </si>
  <si>
    <t>§101.20, F.S. –  Before election day</t>
  </si>
  <si>
    <t xml:space="preserve">§102.141 (4)(a), F.S. - By 7 p.m. (local time) before election day </t>
  </si>
  <si>
    <t>Deadline for Supervisors of Elections to mail or email sample ballots to voters for the General Election</t>
  </si>
  <si>
    <t>Deadline for Supervisors of Elections to mail vote-by-mail ballots requested for the General Election</t>
  </si>
  <si>
    <t>October 21 (Mon) - October 25 (Friday</t>
  </si>
  <si>
    <t>Optional days of early voting for General Election</t>
  </si>
  <si>
    <t>First day a registered voter or poll watcher may file a voter challenge in the same county for the General Election</t>
  </si>
  <si>
    <t>Deadline for Supervisors of Elections to give provisional ballot voters free access to information regarding outcome of their provisional ballot cast in the General Election</t>
  </si>
  <si>
    <t>Deadline for Supervisors of Elections to give provisional ballot voters free access to information regarding outcome of their provisional ballot cast in the Presidential Preference Primary Election</t>
  </si>
  <si>
    <t>Deadline for Supervisors of Elections to submit to the Division of Elections the following post-General Election reports/files: updated official voting history, precinct-level election results, reconciliation report of voting history and precinct-level election results, and precinct boundaries (GIS map)</t>
  </si>
  <si>
    <t>Deadline for Supervisors of Elections to submit the following post-Primary Election reports/files: updated official voting history, precinct-level election results, reconciliation report of voting history and precinct-level election results, and precinct boundaries (GIS map)</t>
  </si>
  <si>
    <t xml:space="preserve">Deadline for Supervisors of Elections to submit the following post-Presidential Preference Primary Election reports/files: updated official voting history, precinct-level election results, reconciliation report of voting history and precinct-level election results, and precinct boundaries (GIS map for election) </t>
  </si>
  <si>
    <t>Supervisors of Elections required to report hourly online after polls close the number of vote-by-mail ballots received and uncounted for Primary Election</t>
  </si>
  <si>
    <t>Supervisors of Elections to report hourly online after polls close the number of vote-by-mail ballots received and uncounted for General Election</t>
  </si>
  <si>
    <t>§101.67, F.S., –  Received by Supervisor of Elections Office no later than 7 p.m. (local time) on election day</t>
  </si>
  <si>
    <t>3 USC §5 - No later than 6 days before the State Electoral College meets</t>
  </si>
  <si>
    <t xml:space="preserve">Deadline for Department of State to submit 2024 General Election Recap report (voter registration and voting history information) to the Florida Legislature </t>
  </si>
  <si>
    <t xml:space="preserve">§98.0981, F.S.; Rule 1S-2.053, F.A.C. – Within 60 days after Elections Canvassing Commission's certification of official election results </t>
  </si>
  <si>
    <t>Deadline for Supervisors of Elections to certify to the Division of Elections address and registration list maintenance activities conducted in prior six months</t>
  </si>
  <si>
    <t xml:space="preserve">Deadline by when Supervisors of Elections must begin to conduct general address list maintenance program to be completed no later than 90 days prior to the date of any federal election </t>
  </si>
  <si>
    <t>Deadline for Department of State and Supervisors of Elections to submit final responses to U.S. Election Assistance Commission’s 2024 Election Administration and Voting Survey</t>
  </si>
  <si>
    <t>August 8, 2024</t>
  </si>
  <si>
    <t>October 24, 2024</t>
  </si>
  <si>
    <t>Federal (U.S. Senator, Representative in Congress), State Attorney (Judicial Circuits 1- 19), Public Defender (Judicial Circuits 1 -19), Judicial Offices (i.e., Justice(s) of the Supreme Court, District Court of Appeal Judges, Circuit Court Judges, and County Court Judges*) *Candidates for county court judges qualify with their respective county Supervisor of Elections. All other judicial candidates file with the Division of Elections as the filing officer.</t>
  </si>
  <si>
    <t>State Senator, State Representative, County Office and Special Districts</t>
  </si>
  <si>
    <t>End of mandatory window for Supervisors of Elections to mail vote-by-mail ballots to all domestic (non-UOCAVA) voters who requested vote-by-mail ballots for the Primary Election</t>
  </si>
  <si>
    <t>Start of mandatory window for Supervisors of Elections to mail vote-by-mail ballots to all domestic (non-UOCAVA) voters who requested ballots for the Primary Election</t>
  </si>
  <si>
    <t>Start of 10th week in which Department of State publishes notice of proposed constitutional amendments in a newspaper of general circulation in each county</t>
  </si>
  <si>
    <t>Start of mandatory window for Supervisors of Elections to send vote-by-mail ballots to all domestic (non-UOCAVA) voters who requested vote-by-mail ballots for the General Election</t>
  </si>
  <si>
    <t>End of  mandatory window for Supervisors of Elections to send vote-by-mail ballots to all domestic (non-UOCAVA) voters who requested vote-by-mail ballots for the General Election</t>
  </si>
  <si>
    <t>Start of mandatory window for Supervisors of Elections to send vote-by-mail ballots to all domestic (non-UOCAVA) voters who requested  ballots for Presidential Preference Primary Election</t>
  </si>
  <si>
    <t>Deadline for Supervisors of Elections to designate and report to State early voting sites and secure ballot intake stations for Primary Election (including locations, dates, and hours)</t>
  </si>
  <si>
    <t>Deadline for Supervisors of Elections to designate and report to State early voting sites and secure ballot intake stations for General Election (including locations, dates, and hours)</t>
  </si>
  <si>
    <t>§101.62, F.S.; Rule 1S-2.043, F.A.C. – Beginning 60 days prior to the General Election on a daily basis by 8 a.m. until 15 days after the General Election</t>
  </si>
  <si>
    <t>§99.021, F.S. – 365 days before the beginning of applicable qualifying period (1st qualifying period for 2026: April 20 - 24, 2026)</t>
  </si>
  <si>
    <t>§99.021, F.S. – 365 days before the beginning of applicable qualifying period (2nd qualifying period for 2026: June 8 - 12, 2026)</t>
  </si>
  <si>
    <t xml:space="preserve">Supervisors of Elections must conduct, at a minimum, annual review of voter registration records to identify registrations in which a voter is registered at an address that may not be an address of legal residence for the voter and proceed under sections 98.75(6)-(7), F.S. </t>
  </si>
  <si>
    <t>Annually</t>
  </si>
  <si>
    <t>First day for Supervisors of Elections to prepare and upload daily reports of early voting activities) (summary /detail) in Presidential Preference Primary Election (specific date may be earlier if optional voting days are scheduled)</t>
  </si>
  <si>
    <t>§101.6951, F.S. – 180 - 90 day period before the General Election in which state write-in ballot may be made available to overseas voters based on military or other contingencies that may preclude normal mail delivery for General Election</t>
  </si>
  <si>
    <t>Earliest date that pre-election logic and accuracy (L&amp;A)  testing  for Primary Election may be conducted (specific date  may be earlier if county schedules optional days of early voting)</t>
  </si>
  <si>
    <t>Deadline for Supervisors of Elections to receive requests for vote-by-mail ballots to be mailed to voters for the General Election</t>
  </si>
  <si>
    <t>Deadline for Supervisors of Elections on behalf of canvassing board to submit report to Division of Elections results of post-election certification voting system audit for General Election done (or that no audit done if manual recount undertaken pursuant to §102.166, F.S.)  </t>
  </si>
  <si>
    <t>Initiative petition signature certification deadline to make 2024 GE ballot (after 5 p.m., new signature verification cycle begins to make 2026 General Election ballot)</t>
  </si>
  <si>
    <t>Start of 10-day period up to 7 p.m. on Election Day in which emergency affidavit required for vote-by-mail ballot delivery for Presidential Preference Primary Election</t>
  </si>
  <si>
    <t>§98.0981(4), F.S. - Report live voter turnout data on Election Day 7 a.m. - 7 p.m. (local time)</t>
  </si>
  <si>
    <t>§98.0981(4), F.S. – Report live voter turnout data on Election Day 7 a.m. - 7 p.m. (local time)</t>
  </si>
  <si>
    <t>§102.141(4)(a), F.S. – By 7:00 p.m. on the day before the election</t>
  </si>
  <si>
    <t>§101.591, F.S. – No later than 11:59 p.m. on the 7th day following certification of the election by the county canvassing board</t>
  </si>
  <si>
    <t>§102.072, F.S. – Begin reporting vote-by-mail hourly count of received and uncounted vote-by-mail ballots on election day starting at 7 p.m. (local time)</t>
  </si>
  <si>
    <t>Date 2025</t>
  </si>
  <si>
    <t>Bi-ennially</t>
  </si>
  <si>
    <t>Chapter 119, FS; GS-3 Election Records Retention Schedule</t>
  </si>
  <si>
    <t>Deadline for Supervisors of Elections to remove from the rolls all designated inactive voters who have not voted or attempted to vote, requested a vote-by-mail ballot, or updated their voter registration record in two general elections since they were first made inactive</t>
  </si>
  <si>
    <t>Election offices to review records against Retention Schedule for Election Records (GS-3) and internal office retention schedule and identify and schedule disposition of records that have met retention</t>
  </si>
  <si>
    <t xml:space="preserve">Odd-numbered year review by Department of State of county minimum security procedures </t>
  </si>
  <si>
    <t>Odd numbered year review of rules by Department of State governing voting system standards and certification</t>
  </si>
  <si>
    <t>Deadline for Department of State and Supervisors of Elections to finalize and submit initial  responses to the U.S. Election Assistance Commission for the 2024 Election Administration and Voting Survey</t>
  </si>
  <si>
    <t>Deadline for Department of State to submit statewide consolidated report to Governor and the Legislature on the overvotes and undervotes for President and Vice-President race, the post-election voting system audit reports, and the conduct of elections for the 2024 General Election</t>
  </si>
  <si>
    <t>§§101.591, 101.595, 102.141, F.S. – On February 15 of each year following a General Election</t>
  </si>
  <si>
    <t>Copyf of public audits conduct at end of prior calendar year by state executive committees and county executive committees are due to the Department of State and the Supervisor of Elections, respectively</t>
  </si>
  <si>
    <t>Deadline for Supervisors of Elections to certify to the the Department of State address and registration list maintenance activities for prior six months</t>
  </si>
  <si>
    <t xml:space="preserve">Start of period in which Supervisors of Elections required to verify initiative petitions promptly within 30 days (in lieu of 60 days) from date of receipt </t>
  </si>
  <si>
    <t>Beginning 4-year term of Supervisors of Elections elected in 2024 General Election</t>
  </si>
  <si>
    <t>§101.015(4), F.S. – Review of county minimum security procedures in each odd-numbered year</t>
  </si>
  <si>
    <t xml:space="preserve">§98.065(6); Rule 1S-2.041, F.A.C. –  At least annually </t>
  </si>
  <si>
    <t>§101.015(2), F.S. – Review of rule governing standards and procedures in each odd-numbered year</t>
  </si>
  <si>
    <t xml:space="preserve">Art. III, §3(b), Fla. Const. –  Regular session of the legislature shall convene on the 1st Tuesday after the 1st Monday in March of each odd-numbered year </t>
  </si>
  <si>
    <t>§98.065(3); Rule 1S-2.041, F.A.C. –  At least once annually; see s. 8, chapter 2022-73, Laws of Florida</t>
  </si>
  <si>
    <t>§100.371, F.S. – Petitions submitted less than 60 days before February 1 of an even-numbered year must be promptly verified within 30 days after receipt of the form and payment of the fee for signature verification</t>
  </si>
  <si>
    <t>§98.015(1), F.S. –  4-year term commencing on the first Tuesday after the first Monday
in January succeeding his or her election</t>
  </si>
  <si>
    <t>Start of weekly (in lieu of monthly) online petition activity for statewide initiatives seeking to make 2026 General Election ballot (i.e., the aggregate number of verified valid signatures and the distribution of such signatures by congressional district for each proposed amendment proposed by initiative, along with the following information specific to the reporting period: the total number of signed petition forms received, the total number of signatures verified, the distribution of verified valid signatures by congressional district, and the total number of verified petition forms forwarded to the Secretary of State)</t>
  </si>
  <si>
    <t>Start of 2-year cycle for Supervisors of Elections to verify and report monthly online petition activity for statewide initiatives seeking to make 2026 General Election ballot (i.e., the aggregate number of verified valid signatures and the distribution of such signatures by congressional district for each proposed amendment proposed by initiative, along with the following information specific to the reporting period: the total number of signed petition forms received, the total number of signatures verified, the distribution of verified valid signatures by congressional district, and the total number of verified petition forms forwarded to the Secretary of State</t>
  </si>
  <si>
    <t>Deadline for Supervisors of Elections to submit revised (if any) actual cost to verify signatures for statewide initiative petitions, and to post signature verification cost for each county on website</t>
  </si>
  <si>
    <t xml:space="preserve">365 -day party affiliation deadline for candidates  to change party affiliation to run as party nominee or without party affiliation, as may be applicable  - Candidates in 1st qualifying periond in 2026:  federal (US Senators and US Senator), state attorney (20th Judicial Circuit only) and public defender (20th Judicial Circuit only), circuit court judges, county court judges, and retention of Florida Supreme Court Justices and Appellate Court judges </t>
  </si>
  <si>
    <t>365 -day party affiliation deadline for candidates  to change party affiliation to run as party nominee or without party affiliation, as may be applicable  - Candidates in 2nd qualifying periond in 2026:  2026:  Governor, Cabinet offices, State Senator(s), State Representative(s), and Multi-County Special Districts</t>
  </si>
  <si>
    <t>Deadline for Governor to nominate presidential electors as recommended by each (major) political party's state executive committee</t>
  </si>
  <si>
    <t>§101.048, F.S.; Rule 1S-2.037, F.A.C.– No later than 5 p.m. (local time) on the 2nd day following the election</t>
  </si>
  <si>
    <t>§ 103.021, F.S. – No later than noon,  August 24 of each presidential election year</t>
  </si>
  <si>
    <t>§ 103.021, F.S.– No later than 5 p.m. August 24 of each presidential election year</t>
  </si>
  <si>
    <t>§102.141, F.S. – No later than noon (local time) of the 3rd day after any primary election</t>
  </si>
  <si>
    <t xml:space="preserve">Publish (online) Notice of General Election in each county twice in 30-day period before the start of the qualified period </t>
  </si>
  <si>
    <t>Deadline for county canvassing boards to certify and submit county official results to the Department of State for Presidential Preference Primary Election</t>
  </si>
  <si>
    <t>Deadline for Supervisors of Elections to receive voted overseas ballots for Presidential Preference Primary Election</t>
  </si>
  <si>
    <t>Qualifying period begins for Federal (U.S. Senator, Representative in Congress), State Attorney (Judicial Circuits 1- 19), Public Defender (Judicial Circuits 1 -19), Judicial Offices (i.e., Justice(s) of the Supreme Court, District Court of Appeal Judges, Circuit Court Judges, and County Court Judges*)</t>
  </si>
  <si>
    <t>Qualifying period ends for Federal (U.S. Senator, Representative in Congress), State Attorney (Judicial Circuits 1- 19), Public Defender (Judicial Circuits 1 -19), Judicial Offices (i.e., Justice(s) of the Supreme Court, District Court of Appeal Judges, Circuit Court Judges, and County Court Judges*)</t>
  </si>
  <si>
    <t xml:space="preserve">Deadline for Supervisors of Elections to complete any address list maintenance program activities begun since the last federal election </t>
  </si>
  <si>
    <t xml:space="preserve">14-day pre-qualifying period begins for qualifying officers to accept qualifying papers for state senator, state representative, county, and special district candidates to be processed and filed during the qualifying period </t>
  </si>
  <si>
    <t>Deadline for Supervisors of Elections to certify the number of valid signatures for state senator, state representative, county and special district candidates seeking to qualify by the petition method</t>
  </si>
  <si>
    <t>Written resignations due for officers qualifying as a candidate for state senator, state representative multicounty, county, or special district offices if the terms of the offices, or any part thereof, run concurrently with each other</t>
  </si>
  <si>
    <t>Qualifying begins for all state senator, state representative,  county, and  special district candidates</t>
  </si>
  <si>
    <t>Qualifying ends for all state senator, state representative, multicounty, county, and district candidates</t>
  </si>
  <si>
    <t xml:space="preserve">§101.131, F.S. – No later than 7 days before early voting begins </t>
  </si>
  <si>
    <t>Deadline for Supervisors of Elections to approve poll watchers and provide poll watcher identification badges for early voting sites for the Primary Election (specific date may be earlier if county schedules optional days of early voting)</t>
  </si>
  <si>
    <t>Deadline for Supervisors of Elections to post  election preparation report for the General Election on official website</t>
  </si>
  <si>
    <t>§100.025, F.S. – At least 90 days prior to  regular primary and general elections</t>
  </si>
  <si>
    <t>§101.62(3), F.S. –  Excepted as provided in s. 101.655, all vote-by-mail ballots may only be provided upon execution of emergency affidavit from start of mandatory early voting through 7 p.m. (local time) on Election Day</t>
  </si>
  <si>
    <t>Start of period up to 7 p.m. (local time) on Election Day in which emergency affidavit required for personal delivery of vote-by-mail ballot for the Primary Election</t>
  </si>
  <si>
    <t>§101.657, F.S.; Rule 1S-2.043, F.A.C.– No later than noon of each day for the previous day’s activities.</t>
  </si>
  <si>
    <t>End of daily reporting for Supervisors of Elections to prepare and upload daily electronic files of early voting summary and details for the Primary Election to the Department of State  (specific date may be one day later if county scheduled optional day of early voting)</t>
  </si>
  <si>
    <t>Last optional day of early voting for the Primary Election</t>
  </si>
  <si>
    <t>§101.67, F.S. – All vote-by-mail ballots must be received by 7 p.m.(local time) Election Day</t>
  </si>
  <si>
    <t>§102.072, F.S. –Begin reporting vote-by-mail hourly count of received and uncounted vote-by-mail ballots on Election Day starting at 7 p.m. (local time)</t>
  </si>
  <si>
    <t>§99.103, F.S. – No later than the date of the Primary Election</t>
  </si>
  <si>
    <t>§ 103.021(3), F.S. - On or before the day of the Primary Election</t>
  </si>
  <si>
    <t>§102.141, F.S. – Within 30 minutes after the polls close and at least every 45 minutes until all results reported for the election</t>
  </si>
  <si>
    <t>§101.68(4), F.S. – Until 5 p.m. (local time) on the 2nd day after the election</t>
  </si>
  <si>
    <t>§102.141, F.S. – No later than 3 p.m. (local time) of the 5th day after any primary election</t>
  </si>
  <si>
    <t>§102.112, F.S. – Noon (local time) on the 8th day following any primary election</t>
  </si>
  <si>
    <t>§102.141 (4)(a), F.S.  – By 7 p.m. (local time) on the day before the election</t>
  </si>
  <si>
    <t xml:space="preserve">§102.072, F.S. –Begin reporting vote-by-mail hourly count of received and uncounted vote-by-mail ballots on election day starting at 7 p.m. (local time) </t>
  </si>
  <si>
    <t>§102.141, F.S. – On or before 2 a.m. (local time) of the day following any election</t>
  </si>
  <si>
    <t xml:space="preserve">Deadline for county canvassing boards to complete the voting system audit for the General Election and for the results to be made public unless manual recount undertaken pursuant to §102.166, F.S. </t>
  </si>
  <si>
    <t>Presidential Preference Primary Election</t>
  </si>
  <si>
    <t>Primary Election</t>
  </si>
  <si>
    <t>General Election</t>
  </si>
  <si>
    <t xml:space="preserve">Deadline for Supervisors of Elections to submit to the Department of State conduct of election reports on the Presidential Preference Primary Election </t>
  </si>
  <si>
    <t xml:space="preserve">Deadline for county canvassing boards to complete the voting system audit  for the Primary Election and for the results to be made public unless manual recount undertaken pursuant to §102.166, F.S. </t>
  </si>
  <si>
    <t>Earliest date that pre-election logic and accuracy (L&amp;A)  testing  for Primary Election may be conducted (date based on start of mandatory early voting - specific date  may be earlier if county schedules optional days of early voting)</t>
  </si>
  <si>
    <t>Earliest date that canvassing of vote-by-mail ballots may be begin after pre-election logic and accuracy (L&amp;A) testing is completed for Primary Election (see above)</t>
  </si>
  <si>
    <t xml:space="preserve">§101.5612, F.S. – No more than 25 days before early voting starts </t>
  </si>
  <si>
    <t xml:space="preserve">Deadline for Supervisors of Elections to mail notice of time and location of logic and accuracy test (L&amp;A test) to county party chairs and candidates who did not receive notice at qualifying for General Election (specific date may be earlier if county schedules optional days of early voting) </t>
  </si>
  <si>
    <t>Earliest date that pre-election logic and accuracy (L&amp;A)  testing  for Presidential Preference Primary Election may be conducted (date based on start of mandatory early voting - specific date  may be earlier if county schedules optional days of early voting)</t>
  </si>
  <si>
    <t>Earliest date that canvassing of vote-by-mail ballots may be begin after pre-election logic and accuracy (L&amp;A) is completed for Presidential Preference Primary Election (see above)</t>
  </si>
  <si>
    <t>Deadline by when Supervisors of Elections must mail notice of time and location of logic and accuracy test (L&amp;A test) for Primary Election to county party chairs and candidates who did not receive notice at qualifying (specific date may be earlier if county schedules optional days of early voting)</t>
  </si>
  <si>
    <t>Earliest date that pre-election logic and accuracy (L&amp;A)  testing  for General Election may be conducted (date based on start of mandatory early voting - specific date  may be earlier if county schedules optional days of early voting)</t>
  </si>
  <si>
    <t>Earliest date that canvassing of vote-by-mail ballots may be begin after pre-election logic and accuracy (L&amp;A) testing is completed for General Election (see above)</t>
  </si>
  <si>
    <t>Last day of 8-day mandatory early voting period for the Primary Election</t>
  </si>
  <si>
    <t xml:space="preserve">Start of 8-day mandatory early voting period for the General Election </t>
  </si>
  <si>
    <t>Last day of 8-day mandatory early voting period for the General Election</t>
  </si>
  <si>
    <t>Last day of 8-day mandatory early voting period for Presidential Preference Primary Election</t>
  </si>
  <si>
    <t>Deadline for Supervisors of Elections to submit to the Department of State any revisions to county security procedures  that will take effect in the Presidential Preference Primary Election (specific date may be earlier if county schedules optional days of early voting)</t>
  </si>
  <si>
    <t>Deadline for Supervisors of Elections to certify to the Division of Elections address and eligibility list maintenance activities for the prior six months</t>
  </si>
  <si>
    <t>Copy of public audits conduct at end of prior calendar year by state executive committees and county executive committees are due to the Department of State and the Supervisor of Elections, respectively</t>
  </si>
  <si>
    <t>Start of daily reporting for Supervisors of Elections to prepare and upload daily electronic files of early voting summary and details for the Primary Election to the Department of State  (specific date may be earlier if  county scheduled optional day(s)of early voting)</t>
  </si>
  <si>
    <t>Deadline by which the State Executive of each State signs the Certificate of Ascertainment to appoint the presidential electors chosen in the general election (Florida has 30 presidential electors allocated)</t>
  </si>
  <si>
    <t>Slate of presidential electors meet for Florida Electoral College to select the President and Vice-President (Florida has 30 presidential electors allocated)</t>
  </si>
  <si>
    <t>Congress meets in joint session to count the electoral votes (unless Congress passes a law to change the date from a Saturday or Sunday).</t>
  </si>
  <si>
    <t>12th Amendment, U.S. Constitution</t>
  </si>
  <si>
    <t>Inauguration Day for President and Vice-President</t>
  </si>
  <si>
    <t>20th Amendment, US Constitution</t>
  </si>
  <si>
    <t>All still active login accounts for access to statewide vote-by-mail ballot request information/files automatically expire</t>
  </si>
  <si>
    <t>Deadline for Supervisors of Elections to submit reports on the conduct of the Primary Election to the Division of Elections</t>
  </si>
  <si>
    <t>August 22, 2024</t>
  </si>
  <si>
    <t>No change</t>
  </si>
  <si>
    <t>Corrected to reflect that Supervisors of Elections, not canvassing boards, submit conduct of elections report</t>
  </si>
  <si>
    <t>Errata</t>
  </si>
  <si>
    <t xml:space="preserve">Last day for Supervisors of Elections to prepare and upload daily electronic files of vote-by-mail ballot request information to the Department of State for the Primary Election </t>
  </si>
  <si>
    <t>§101.62, F.S.; Rule 1S-2.043, F.A.C. – 60 days prior to the General Election on a daily basis by 8 a.m. and continuously until 15 days after the General Election</t>
  </si>
  <si>
    <t xml:space="preserve">First day for Supervisors of Elections to prepare and upload daily electronic files of vote-by-mail ballot request information to the Department of State for the General Election </t>
  </si>
  <si>
    <t>Corrected to reflect dates that Supervisors of Elections must report VBM reports for Primary and General 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</si>
</sst>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EE3C0000]\ mmmm\ d\ \(ddd\)"/>
    <numFmt numFmtId="165" formatCode="[$-409]mmmm\ d\,\ yyyy;@"/>
  </numFmts>
  <fonts count="13"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1"/>
      <color theme="0"/>
      <name val="Calibri"/>
      <family val="2"/>
      <scheme val="minor"/>
    </font>
    <font>
      <b/>
      <sz val="14"/>
      <color theme="0"/>
      <name val="Calibri"/>
      <family val="2"/>
      <scheme val="minor"/>
    </font>
    <font>
      <b/>
      <sz val="11"/>
      <name val="Calibri"/>
      <family val="2"/>
      <scheme val="minor"/>
    </font>
    <font>
      <sz val="14"/>
      <color theme="0"/>
      <name val="Calibri"/>
      <family val="2"/>
      <scheme val="minor"/>
    </font>
    <font>
      <sz val="11"/>
      <color theme="0"/>
      <name val="Calibri"/>
      <family val="2"/>
      <scheme val="minor"/>
    </font>
    <font>
      <b/>
      <sz val="16"/>
      <color theme="0"/>
      <name val="Calibri"/>
      <family val="2"/>
      <scheme val="minor"/>
    </font>
    <font>
      <b/>
      <sz val="18"/>
      <color theme="0"/>
      <name val="Calibri"/>
      <family val="2"/>
      <scheme val="minor"/>
    </font>
    <font>
      <b/>
      <sz val="13"/>
      <color rgb="FF1642A7"/>
      <name val="Calibri"/>
      <family val="2"/>
      <scheme val="minor"/>
    </font>
    <font>
      <b/>
      <sz val="14"/>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1642A7"/>
        <bgColor indexed="64"/>
      </patternFill>
    </fill>
    <fill>
      <patternFill patternType="solid">
        <fgColor theme="8" tint="0.79998168889431442"/>
        <bgColor indexed="64"/>
      </patternFill>
    </fill>
    <fill>
      <patternFill patternType="solid">
        <fgColor theme="1"/>
        <bgColor theme="1"/>
      </patternFill>
    </fill>
    <fill>
      <patternFill patternType="solid">
        <fgColor theme="3" tint="0.89999084444715716"/>
        <bgColor indexed="64"/>
      </patternFill>
    </fill>
    <fill>
      <patternFill patternType="solid">
        <fgColor rgb="FFD8BEEC"/>
        <bgColor indexed="64"/>
      </patternFill>
    </fill>
    <fill>
      <patternFill patternType="solid">
        <fgColor theme="0" tint="-0.14999847407452621"/>
        <bgColor indexed="64"/>
      </patternFill>
    </fill>
    <fill>
      <patternFill patternType="solid">
        <fgColor theme="0" tint="-0.14999847407452621"/>
        <bgColor theme="7" tint="0.79998168889431442"/>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9">
    <xf numFmtId="0" fontId="0" fillId="0" borderId="0" xfId="0"/>
    <xf numFmtId="0" fontId="0" fillId="0" borderId="1" xfId="0" applyBorder="1" applyAlignment="1">
      <alignment horizontal="left" vertical="center" wrapText="1"/>
    </xf>
    <xf numFmtId="0" fontId="0" fillId="0" borderId="0" xfId="0" applyAlignment="1">
      <alignment horizontal="center"/>
    </xf>
    <xf numFmtId="0" fontId="0" fillId="0" borderId="1" xfId="0" applyBorder="1" applyAlignment="1">
      <alignment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164" fontId="0" fillId="0" borderId="1" xfId="0" applyNumberFormat="1" applyBorder="1" applyAlignment="1">
      <alignment horizontal="center" vertical="center" wrapText="1"/>
    </xf>
    <xf numFmtId="0" fontId="6" fillId="0" borderId="5" xfId="0" applyFont="1" applyBorder="1" applyAlignment="1">
      <alignment horizontal="left" vertical="center" wrapText="1"/>
    </xf>
    <xf numFmtId="49" fontId="0" fillId="0" borderId="6" xfId="0" applyNumberFormat="1" applyBorder="1" applyAlignment="1">
      <alignment horizontal="left" vertical="center" wrapText="1"/>
    </xf>
    <xf numFmtId="0" fontId="1" fillId="0" borderId="5" xfId="0" applyFont="1" applyBorder="1" applyAlignment="1">
      <alignment horizontal="left" vertical="center" wrapText="1"/>
    </xf>
    <xf numFmtId="165" fontId="0" fillId="0" borderId="6" xfId="0" applyNumberFormat="1" applyBorder="1" applyAlignment="1">
      <alignment horizontal="left" vertical="center" wrapText="1"/>
    </xf>
    <xf numFmtId="49" fontId="0" fillId="4" borderId="5" xfId="0" applyNumberFormat="1" applyFill="1" applyBorder="1" applyAlignment="1">
      <alignment horizontal="left" vertical="center" wrapText="1"/>
    </xf>
    <xf numFmtId="0" fontId="0" fillId="4" borderId="6" xfId="0" applyFill="1" applyBorder="1" applyAlignment="1">
      <alignment vertical="center" wrapText="1"/>
    </xf>
    <xf numFmtId="0" fontId="0" fillId="4" borderId="5" xfId="0" applyFill="1" applyBorder="1" applyAlignment="1">
      <alignment horizontal="left" vertical="center" wrapText="1"/>
    </xf>
    <xf numFmtId="0" fontId="1" fillId="0" borderId="5"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indent="1"/>
    </xf>
    <xf numFmtId="49"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indent="1"/>
    </xf>
    <xf numFmtId="0" fontId="0" fillId="0" borderId="0" xfId="0" applyAlignment="1">
      <alignment vertical="center"/>
    </xf>
    <xf numFmtId="49"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9" fillId="3" borderId="1" xfId="0" applyFont="1" applyFill="1" applyBorder="1" applyAlignment="1">
      <alignment horizontal="center" vertical="center" wrapText="1"/>
    </xf>
    <xf numFmtId="0" fontId="5" fillId="2" borderId="4" xfId="0" applyFont="1" applyFill="1" applyBorder="1" applyAlignment="1">
      <alignment horizont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1" fillId="6" borderId="5" xfId="0" applyFont="1" applyFill="1" applyBorder="1" applyAlignment="1">
      <alignment horizontal="right" vertical="center" wrapText="1"/>
    </xf>
    <xf numFmtId="49" fontId="11" fillId="6" borderId="6" xfId="0" applyNumberFormat="1" applyFont="1" applyFill="1" applyBorder="1" applyAlignment="1">
      <alignment horizontal="left" vertical="center" wrapText="1"/>
    </xf>
    <xf numFmtId="0" fontId="11" fillId="6" borderId="7" xfId="0" applyFont="1" applyFill="1" applyBorder="1" applyAlignment="1">
      <alignment horizontal="right" vertical="center" wrapText="1"/>
    </xf>
    <xf numFmtId="49" fontId="11" fillId="6" borderId="8" xfId="0" applyNumberFormat="1" applyFont="1" applyFill="1" applyBorder="1" applyAlignment="1">
      <alignment horizontal="left" vertical="center" wrapText="1"/>
    </xf>
    <xf numFmtId="0" fontId="11" fillId="6" borderId="5" xfId="0" applyFont="1" applyFill="1" applyBorder="1" applyAlignment="1">
      <alignment horizontal="right" wrapText="1"/>
    </xf>
    <xf numFmtId="165" fontId="11" fillId="6" borderId="6" xfId="0" applyNumberFormat="1" applyFont="1" applyFill="1" applyBorder="1" applyAlignment="1">
      <alignment horizontal="left"/>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2" borderId="3" xfId="0" applyFont="1" applyFill="1" applyBorder="1" applyAlignment="1">
      <alignment horizontal="right"/>
    </xf>
    <xf numFmtId="49"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0" fillId="9" borderId="1" xfId="0" applyFill="1" applyBorder="1" applyAlignment="1">
      <alignment horizontal="left" vertical="center" wrapText="1"/>
    </xf>
    <xf numFmtId="164" fontId="1" fillId="5" borderId="12" xfId="0" applyNumberFormat="1"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1" xfId="0" applyFont="1" applyFill="1" applyBorder="1" applyAlignment="1">
      <alignment horizontal="center" vertical="center" wrapText="1"/>
    </xf>
    <xf numFmtId="164" fontId="0" fillId="0" borderId="2" xfId="0" applyNumberFormat="1" applyBorder="1" applyAlignment="1">
      <alignment horizontal="center" vertical="center" wrapText="1"/>
    </xf>
    <xf numFmtId="164" fontId="0" fillId="8" borderId="1" xfId="0" applyNumberForma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2" borderId="14"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164" fontId="2" fillId="0" borderId="1" xfId="0" applyNumberFormat="1" applyFont="1" applyBorder="1" applyAlignment="1">
      <alignment horizontal="center" vertical="center" wrapText="1"/>
    </xf>
  </cellXfs>
  <cellStyles count="1">
    <cellStyle name="Normal" xfId="0" builtinId="0"/>
  </cellStyles>
  <dxfs count="129">
    <dxf>
      <font>
        <b val="0"/>
        <i val="0"/>
        <strike val="0"/>
        <condense val="0"/>
        <extend val="0"/>
        <outline val="0"/>
        <shadow val="0"/>
        <u val="none"/>
        <vertAlign val="baseline"/>
        <sz val="11"/>
        <color theme="1"/>
        <name val="Calibri"/>
        <scheme val="minor"/>
      </font>
      <alignment horizontal="left" vertical="center" textRotation="0" wrapText="1" indent="1"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D8BEEC"/>
        </patternFill>
      </fill>
      <alignment horizontal="center" textRotation="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1"/>
        <name val="Calibri"/>
        <family val="2"/>
        <scheme val="minor"/>
      </font>
      <numFmt numFmtId="164" formatCode="[$-EE3C0000]\ mmmm\ d\ \(ddd\)"/>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none">
          <fgColor indexed="64"/>
          <bgColor auto="1"/>
        </patternFill>
      </fill>
      <alignment vertical="center" textRotation="0" wrapText="1" indent="0" justifyLastLine="0" shrinkToFit="0" readingOrder="0"/>
    </dxf>
    <dxf>
      <border>
        <bottom style="medium">
          <color indexed="64"/>
        </bottom>
      </border>
    </dxf>
    <dxf>
      <font>
        <strike val="0"/>
        <outline val="0"/>
        <shadow val="0"/>
        <u val="none"/>
        <vertAlign val="baseline"/>
        <sz val="11"/>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1"/>
        <color theme="1"/>
        <name val="Calibri"/>
        <family val="2"/>
        <scheme val="minor"/>
      </font>
      <numFmt numFmtId="164" formatCode="[$-EE3C0000]\ mmmm\ d\ \(ddd\)"/>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Calibri"/>
        <family val="2"/>
        <scheme val="minor"/>
      </font>
      <alignment vertical="center" textRotation="0" wrapText="1" indent="0" justifyLastLine="0" shrinkToFit="0" readingOrder="0"/>
    </dxf>
    <dxf>
      <border>
        <bottom style="medium">
          <color indexed="64"/>
        </bottom>
      </border>
    </dxf>
    <dxf>
      <font>
        <strike val="0"/>
        <outline val="0"/>
        <shadow val="0"/>
        <u val="none"/>
        <vertAlign val="baseline"/>
        <sz val="11"/>
        <color theme="1"/>
        <name val="Calibri"/>
        <family val="2"/>
        <scheme val="minor"/>
      </font>
      <fill>
        <patternFill patternType="solid">
          <fgColor theme="1"/>
          <bgColor theme="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ill>
        <patternFill patternType="solid">
          <fgColor theme="8" tint="0.59999389629810485"/>
          <bgColor theme="8" tint="0.59999389629810485"/>
        </patternFill>
      </fill>
    </dxf>
    <dxf>
      <fill>
        <patternFill patternType="solid">
          <fgColor theme="8" tint="0.59999389629810485"/>
          <bgColor theme="0"/>
        </patternFill>
      </fill>
    </dxf>
    <dxf>
      <font>
        <b/>
        <color theme="0"/>
      </font>
      <fill>
        <patternFill patternType="solid">
          <fgColor theme="8"/>
          <bgColor theme="8"/>
        </patternFill>
      </fill>
    </dxf>
    <dxf>
      <font>
        <b/>
        <color theme="0"/>
      </font>
      <fill>
        <patternFill patternType="solid">
          <fgColor theme="8"/>
          <bgColor theme="8"/>
        </patternFill>
      </fill>
    </dxf>
    <dxf>
      <font>
        <b/>
        <color theme="0"/>
      </font>
      <fill>
        <patternFill patternType="solid">
          <fgColor theme="8"/>
          <bgColor theme="8"/>
        </patternFill>
      </fill>
      <border>
        <top style="thick">
          <color theme="0"/>
        </top>
      </border>
    </dxf>
    <dxf>
      <font>
        <b/>
        <color theme="0"/>
      </font>
      <fill>
        <patternFill patternType="solid">
          <fgColor theme="8"/>
          <bgColor theme="8"/>
        </patternFill>
      </fill>
      <border>
        <bottom style="thick">
          <color theme="0"/>
        </bottom>
      </border>
    </dxf>
    <dxf>
      <font>
        <color theme="1"/>
      </font>
      <fill>
        <patternFill patternType="solid">
          <fgColor theme="8" tint="0.79998168889431442"/>
          <bgColor theme="8" tint="0.79998168889431442"/>
        </patternFill>
      </fill>
      <border>
        <vertical style="thin">
          <color theme="0"/>
        </vertical>
        <horizontal style="thin">
          <color theme="0"/>
        </horizontal>
      </border>
    </dxf>
    <dxf>
      <fill>
        <patternFill patternType="solid">
          <fgColor theme="8" tint="0.59999389629810485"/>
          <bgColor theme="8" tint="0.59999389629810485"/>
        </patternFill>
      </fill>
    </dxf>
    <dxf>
      <fill>
        <patternFill>
          <bgColor theme="0"/>
        </patternFill>
      </fill>
    </dxf>
    <dxf>
      <fill>
        <patternFill patternType="solid">
          <fgColor theme="8" tint="0.59999389629810485"/>
          <bgColor theme="8" tint="0.59999389629810485"/>
        </patternFill>
      </fill>
    </dxf>
    <dxf>
      <font>
        <b/>
        <color theme="0"/>
      </font>
      <fill>
        <patternFill patternType="solid">
          <fgColor theme="8"/>
          <bgColor theme="8"/>
        </patternFill>
      </fill>
    </dxf>
    <dxf>
      <font>
        <b/>
        <color theme="0"/>
      </font>
      <fill>
        <patternFill patternType="solid">
          <fgColor theme="8"/>
          <bgColor theme="8"/>
        </patternFill>
      </fill>
    </dxf>
    <dxf>
      <font>
        <b/>
        <color theme="0"/>
      </font>
      <fill>
        <patternFill patternType="solid">
          <fgColor theme="8"/>
          <bgColor theme="8"/>
        </patternFill>
      </fill>
      <border>
        <top style="thick">
          <color theme="0"/>
        </top>
      </border>
    </dxf>
    <dxf>
      <font>
        <b/>
        <color theme="0"/>
      </font>
      <fill>
        <patternFill patternType="solid">
          <fgColor theme="8"/>
          <bgColor theme="8"/>
        </patternFill>
      </fill>
      <border>
        <bottom style="thick">
          <color theme="0"/>
        </bottom>
      </border>
    </dxf>
    <dxf>
      <font>
        <color theme="1"/>
      </font>
      <fill>
        <patternFill patternType="solid">
          <fgColor theme="8" tint="0.79998168889431442"/>
          <bgColor theme="8" tint="0.79998168889431442"/>
        </patternFill>
      </fill>
      <border>
        <vertical style="thin">
          <color theme="0"/>
        </vertical>
        <horizontal style="thin">
          <color theme="0"/>
        </horizontal>
      </border>
    </dxf>
    <dxf>
      <fill>
        <patternFill patternType="solid">
          <fgColor theme="7" tint="0.59999389629810485"/>
          <bgColor theme="7" tint="0.59999389629810485"/>
        </patternFill>
      </fill>
    </dxf>
    <dxf>
      <fill>
        <patternFill>
          <bgColor theme="0"/>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7" tint="0.59999389629810485"/>
          <bgColor theme="7" tint="0.59999389629810485"/>
        </patternFill>
      </fill>
    </dxf>
    <dxf>
      <fill>
        <patternFill patternType="none">
          <fgColor indexed="64"/>
          <bgColor auto="1"/>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auto="1"/>
          <bgColor theme="0"/>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fgColor theme="0"/>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none">
          <fgColor indexed="64"/>
          <bgColor auto="1"/>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none">
          <fgColor indexed="64"/>
          <bgColor auto="1"/>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none">
          <fgColor indexed="64"/>
          <bgColor auto="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bgColor rgb="FFD0E7EC"/>
        </patternFill>
      </fill>
    </dxf>
    <dxf>
      <fill>
        <patternFill patternType="solid">
          <fgColor rgb="FF43A0B2"/>
          <bgColor rgb="FF43A0B2"/>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rgb="FF1642A7"/>
          <bgColor theme="5" tint="0.79995117038483843"/>
        </patternFill>
      </fill>
      <border>
        <vertical style="thin">
          <color theme="0"/>
        </vertical>
        <horizontal style="thin">
          <color theme="0"/>
        </horizontal>
      </border>
    </dxf>
    <dxf>
      <fill>
        <patternFill patternType="solid">
          <fgColor theme="5" tint="0.59999389629810485"/>
          <bgColor theme="5" tint="0.59999389629810485"/>
        </patternFill>
      </fill>
    </dxf>
    <dxf>
      <fill>
        <patternFill>
          <bgColor theme="0"/>
        </patternFill>
      </fill>
    </dxf>
    <dxf>
      <fill>
        <patternFill patternType="solid">
          <fgColor theme="5" tint="0.59999389629810485"/>
          <bgColor theme="5" tint="0.39994506668294322"/>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5" tint="0.59999389629810485"/>
          <bgColor theme="5" tint="0.59999389629810485"/>
        </patternFill>
      </fill>
    </dxf>
    <dxf>
      <fill>
        <patternFill patternType="solid">
          <bgColor theme="0"/>
        </patternFill>
      </fill>
    </dxf>
    <dxf>
      <fill>
        <patternFill patternType="solid">
          <fgColor theme="5" tint="-0.24994659260841701"/>
          <bgColor theme="5" tint="-0.24994659260841701"/>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
      <fill>
        <patternFill patternType="solid">
          <fgColor theme="0"/>
          <bgColor theme="0"/>
        </patternFill>
      </fill>
    </dxf>
  </dxfs>
  <tableStyles count="15" defaultTableStyle="TableStyleMedium2" defaultPivotStyle="PivotStyleLight16">
    <tableStyle name="Table Style 1" pivot="0" count="1" xr9:uid="{00000000-0011-0000-FFFF-FFFF00000000}">
      <tableStyleElement type="secondRowStripe" dxfId="128"/>
    </tableStyle>
    <tableStyle name="TableStyleMedium10 10" pivot="0" count="8" xr9:uid="{00000000-0011-0000-FFFF-FFFF01000000}">
      <tableStyleElement type="wholeTable" dxfId="127"/>
      <tableStyleElement type="headerRow" dxfId="126"/>
      <tableStyleElement type="totalRow" dxfId="125"/>
      <tableStyleElement type="firstColumn" dxfId="124"/>
      <tableStyleElement type="lastColumn" dxfId="123"/>
      <tableStyleElement type="firstRowStripe" dxfId="122"/>
      <tableStyleElement type="secondRowStripe" dxfId="121"/>
      <tableStyleElement type="firstColumnStripe" dxfId="120"/>
    </tableStyle>
    <tableStyle name="TableStyleMedium10 11" pivot="0" count="8" xr9:uid="{00000000-0011-0000-FFFF-FFFF02000000}">
      <tableStyleElement type="wholeTable" dxfId="119"/>
      <tableStyleElement type="headerRow" dxfId="118"/>
      <tableStyleElement type="totalRow" dxfId="117"/>
      <tableStyleElement type="firstColumn" dxfId="116"/>
      <tableStyleElement type="lastColumn" dxfId="115"/>
      <tableStyleElement type="firstRowStripe" dxfId="114"/>
      <tableStyleElement type="secondRowStripe" dxfId="113"/>
      <tableStyleElement type="firstColumnStripe" dxfId="112"/>
    </tableStyle>
    <tableStyle name="TableStyleMedium10 2" pivot="0" count="8" xr9:uid="{00000000-0011-0000-FFFF-FFFF03000000}">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
    <tableStyle name="TableStyleMedium10 3" pivot="0" count="7" xr9:uid="{00000000-0011-0000-FFFF-FFFF04000000}">
      <tableStyleElement type="wholeTable" dxfId="103"/>
      <tableStyleElement type="headerRow" dxfId="102"/>
      <tableStyleElement type="totalRow" dxfId="101"/>
      <tableStyleElement type="firstColumn" dxfId="100"/>
      <tableStyleElement type="lastColumn" dxfId="99"/>
      <tableStyleElement type="firstRowStripe" dxfId="98"/>
      <tableStyleElement type="firstColumnStripe" dxfId="97"/>
    </tableStyle>
    <tableStyle name="TableStyleMedium10 4" pivot="0" count="7" xr9:uid="{00000000-0011-0000-FFFF-FFFF05000000}">
      <tableStyleElement type="wholeTable" dxfId="96"/>
      <tableStyleElement type="headerRow" dxfId="95"/>
      <tableStyleElement type="totalRow" dxfId="94"/>
      <tableStyleElement type="firstColumn" dxfId="93"/>
      <tableStyleElement type="lastColumn" dxfId="92"/>
      <tableStyleElement type="firstRowStripe" dxfId="91"/>
      <tableStyleElement type="firstColumnStripe" dxfId="90"/>
    </tableStyle>
    <tableStyle name="TableStyleMedium10 5" pivot="0" count="7" xr9:uid="{00000000-0011-0000-FFFF-FFFF06000000}">
      <tableStyleElement type="wholeTable" dxfId="89"/>
      <tableStyleElement type="headerRow" dxfId="88"/>
      <tableStyleElement type="totalRow" dxfId="87"/>
      <tableStyleElement type="firstColumn" dxfId="86"/>
      <tableStyleElement type="lastColumn" dxfId="85"/>
      <tableStyleElement type="firstRowStripe" dxfId="84"/>
      <tableStyleElement type="firstColumnStripe" dxfId="83"/>
    </tableStyle>
    <tableStyle name="TableStyleMedium10 6" pivot="0" count="7" xr9:uid="{00000000-0011-0000-FFFF-FFFF07000000}">
      <tableStyleElement type="wholeTable" dxfId="82"/>
      <tableStyleElement type="headerRow" dxfId="81"/>
      <tableStyleElement type="totalRow" dxfId="80"/>
      <tableStyleElement type="firstColumn" dxfId="79"/>
      <tableStyleElement type="lastColumn" dxfId="78"/>
      <tableStyleElement type="firstRowStripe" dxfId="77"/>
      <tableStyleElement type="firstColumnStripe" dxfId="76"/>
    </tableStyle>
    <tableStyle name="TableStyleMedium10 7" pivot="0" count="8" xr9:uid="{00000000-0011-0000-FFFF-FFFF08000000}">
      <tableStyleElement type="wholeTable" dxfId="75"/>
      <tableStyleElement type="headerRow" dxfId="74"/>
      <tableStyleElement type="totalRow" dxfId="73"/>
      <tableStyleElement type="firstColumn" dxfId="72"/>
      <tableStyleElement type="lastColumn" dxfId="71"/>
      <tableStyleElement type="firstRowStripe" dxfId="70"/>
      <tableStyleElement type="secondRowStripe" dxfId="69"/>
      <tableStyleElement type="firstColumnStripe" dxfId="68"/>
    </tableStyle>
    <tableStyle name="TableStyleMedium10 8" pivot="0" count="7" xr9:uid="{00000000-0011-0000-FFFF-FFFF09000000}">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10 9" pivot="0" count="7" xr9:uid="{00000000-0011-0000-FFFF-FFFF0A000000}">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TableStyleMedium12 2" pivot="0" count="7" xr9:uid="{00000000-0011-0000-FFFF-FFFF0B000000}">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TableStyleMedium12 3" pivot="0" count="8" xr9:uid="{00000000-0011-0000-FFFF-FFFF0C000000}">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
    <tableStyle name="TableStyleMedium13 2" pivot="0" count="8" xr9:uid="{00000000-0011-0000-FFFF-FFFF0D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
    <tableStyle name="TableStyleMedium13 3" pivot="0" count="7" xr9:uid="{00000000-0011-0000-FFFF-FFFF0E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D8BEEC"/>
      <color rgb="FF1642A7"/>
      <color rgb="FF87A5E1"/>
      <color rgb="FF98ADE8"/>
      <color rgb="FF7072C2"/>
      <color rgb="FF5982D5"/>
      <color rgb="FF6182C5"/>
      <color rgb="FFD8003A"/>
      <color rgb="FF000066"/>
      <color rgb="FFD0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02" displayName="Table102" ref="A1:C206" totalsRowShown="0" headerRowDxfId="23" dataDxfId="21" headerRowBorderDxfId="22" tableBorderDxfId="20" totalsRowBorderDxfId="19">
  <autoFilter ref="A1:C206" xr:uid="{00000000-0009-0000-0100-000001000000}">
    <filterColumn colId="0" hiddenButton="1"/>
    <filterColumn colId="1" hiddenButton="1"/>
    <filterColumn colId="2" hiddenButton="1"/>
  </autoFilter>
  <tableColumns count="3">
    <tableColumn id="1" xr3:uid="{00000000-0010-0000-0100-000001000000}" name="Date" dataDxfId="18"/>
    <tableColumn id="2" xr3:uid="{00000000-0010-0000-0100-000002000000}" name="Event" dataDxfId="17"/>
    <tableColumn id="3" xr3:uid="{00000000-0010-0000-0100-000003000000}" name="Legal Reference" dataDxfId="1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43358F-BE49-4E83-8BD3-00C1B88C5285}" name="Table145" displayName="Table145" ref="A1:C23" totalsRowShown="0" headerRowDxfId="15" dataDxfId="13" headerRowBorderDxfId="14" tableBorderDxfId="12" totalsRowBorderDxfId="11">
  <autoFilter ref="A1:C23" xr:uid="{A843358F-BE49-4E83-8BD3-00C1B88C5285}"/>
  <tableColumns count="3">
    <tableColumn id="1" xr3:uid="{13BF45E3-C8CF-4E4B-B7F5-4229FE6E0B70}" name="Date 2025" dataDxfId="10"/>
    <tableColumn id="2" xr3:uid="{6EEBF05E-7E00-4081-A5B2-0F0F644E46FC}" name="Event" dataDxfId="9"/>
    <tableColumn id="3" xr3:uid="{2B30108D-A678-4534-8E4A-6B85CFAA769D}" name="Legal Reference" dataDxfId="8"/>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635E94-004A-474F-B5E6-76BE569637BF}" name="Table35" displayName="Table35" ref="A1:D43" totalsRowShown="0" headerRowDxfId="7" headerRowBorderDxfId="6" tableBorderDxfId="5" totalsRowBorderDxfId="4">
  <tableColumns count="4">
    <tableColumn id="1" xr3:uid="{653FFBD7-3FB9-45A2-BEA4-CD48D352BBE6}" name="Date File Amended" dataDxfId="3"/>
    <tableColumn id="4" xr3:uid="{986DA00E-B0BC-457D-80C1-0622AE7C13A4}" name="Action Taken" dataDxfId="2"/>
    <tableColumn id="2" xr3:uid="{AA88E8BE-A06F-47A9-B1F3-4674ACB95AAD}" name="New Event Date" dataDxfId="1"/>
    <tableColumn id="3" xr3:uid="{5CFB042B-CFFE-4C81-913F-AA97BC923FE4}" name="Event" dataDxfId="0"/>
  </tableColumns>
  <tableStyleInfo name="TableStyleMedium1" showFirstColumn="0" showLastColumn="0" showRowStripes="1" showColumnStripes="0"/>
</table>
</file>

<file path=xl/theme/theme1.xml><?xml version="1.0" encoding="utf-8"?>
<a:theme xmlns:a="http://schemas.openxmlformats.org/drawingml/2006/main" name="Feathered">
  <a:themeElements>
    <a:clrScheme name="Feathered">
      <a:dk1>
        <a:sysClr val="windowText" lastClr="000000"/>
      </a:dk1>
      <a:lt1>
        <a:sysClr val="window" lastClr="FFFFFF"/>
      </a:lt1>
      <a:dk2>
        <a:srgbClr val="121316"/>
      </a:dk2>
      <a:lt2>
        <a:srgbClr val="FEFCF7"/>
      </a:lt2>
      <a:accent1>
        <a:srgbClr val="606372"/>
      </a:accent1>
      <a:accent2>
        <a:srgbClr val="79A8A4"/>
      </a:accent2>
      <a:accent3>
        <a:srgbClr val="B2AD8F"/>
      </a:accent3>
      <a:accent4>
        <a:srgbClr val="AD8082"/>
      </a:accent4>
      <a:accent5>
        <a:srgbClr val="DEC18C"/>
      </a:accent5>
      <a:accent6>
        <a:srgbClr val="92A185"/>
      </a:accent6>
      <a:hlink>
        <a:srgbClr val="85C4D2"/>
      </a:hlink>
      <a:folHlink>
        <a:srgbClr val="8E8CA7"/>
      </a:folHlink>
    </a:clrScheme>
    <a:fontScheme name="Feathered">
      <a:majorFont>
        <a:latin typeface="Century Schoolbook" panose="02040604050505020304"/>
        <a:ea typeface=""/>
        <a:cs typeface=""/>
        <a:font script="Jpan" typeface="メイリオ"/>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メイリオ"/>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E848-AD4B-4BB3-8920-5A55A9FA8DAD}">
  <sheetPr>
    <pageSetUpPr fitToPage="1"/>
  </sheetPr>
  <dimension ref="A1:B28"/>
  <sheetViews>
    <sheetView tabSelected="1" workbookViewId="0">
      <selection activeCell="L9" sqref="L9"/>
    </sheetView>
  </sheetViews>
  <sheetFormatPr defaultColWidth="9.140625" defaultRowHeight="15" x14ac:dyDescent="0.25"/>
  <cols>
    <col min="1" max="1" width="59.85546875" customWidth="1"/>
    <col min="2" max="2" width="30" customWidth="1"/>
  </cols>
  <sheetData>
    <row r="1" spans="1:2" ht="18.75" x14ac:dyDescent="0.3">
      <c r="A1" s="40" t="s">
        <v>37</v>
      </c>
      <c r="B1" s="29"/>
    </row>
    <row r="2" spans="1:2" ht="18.75" x14ac:dyDescent="0.25">
      <c r="A2" s="30" t="s">
        <v>38</v>
      </c>
      <c r="B2" s="31"/>
    </row>
    <row r="3" spans="1:2" ht="45" x14ac:dyDescent="0.25">
      <c r="A3" s="7" t="s">
        <v>39</v>
      </c>
      <c r="B3" s="8" t="s">
        <v>40</v>
      </c>
    </row>
    <row r="4" spans="1:2" ht="30" x14ac:dyDescent="0.25">
      <c r="A4" s="7" t="s">
        <v>41</v>
      </c>
      <c r="B4" s="8" t="s">
        <v>42</v>
      </c>
    </row>
    <row r="5" spans="1:2" ht="27.75" x14ac:dyDescent="0.25">
      <c r="A5" s="7" t="s">
        <v>43</v>
      </c>
      <c r="B5" s="8" t="s">
        <v>44</v>
      </c>
    </row>
    <row r="6" spans="1:2" ht="30" x14ac:dyDescent="0.25">
      <c r="A6" s="7" t="s">
        <v>45</v>
      </c>
      <c r="B6" s="8" t="s">
        <v>46</v>
      </c>
    </row>
    <row r="7" spans="1:2" x14ac:dyDescent="0.25">
      <c r="A7" s="9" t="s">
        <v>49</v>
      </c>
      <c r="B7" s="10">
        <v>45358</v>
      </c>
    </row>
    <row r="8" spans="1:2" x14ac:dyDescent="0.25">
      <c r="A8" s="7" t="s">
        <v>47</v>
      </c>
      <c r="B8" s="8" t="s">
        <v>48</v>
      </c>
    </row>
    <row r="9" spans="1:2" ht="17.25" x14ac:dyDescent="0.3">
      <c r="A9" s="36" t="s">
        <v>50</v>
      </c>
      <c r="B9" s="37">
        <v>45370</v>
      </c>
    </row>
    <row r="10" spans="1:2" ht="18.75" x14ac:dyDescent="0.25">
      <c r="A10" s="43" t="s">
        <v>51</v>
      </c>
      <c r="B10" s="44"/>
    </row>
    <row r="11" spans="1:2" ht="120" x14ac:dyDescent="0.25">
      <c r="A11" s="11" t="s">
        <v>344</v>
      </c>
      <c r="B11" s="12" t="s">
        <v>52</v>
      </c>
    </row>
    <row r="12" spans="1:2" ht="45" x14ac:dyDescent="0.25">
      <c r="A12" s="13" t="s">
        <v>345</v>
      </c>
      <c r="B12" s="12" t="s">
        <v>53</v>
      </c>
    </row>
    <row r="13" spans="1:2" ht="18.75" x14ac:dyDescent="0.25">
      <c r="A13" s="30" t="s">
        <v>54</v>
      </c>
      <c r="B13" s="31"/>
    </row>
    <row r="14" spans="1:2" ht="45" x14ac:dyDescent="0.25">
      <c r="A14" s="14" t="s">
        <v>55</v>
      </c>
      <c r="B14" s="8" t="s">
        <v>56</v>
      </c>
    </row>
    <row r="15" spans="1:2" ht="30" x14ac:dyDescent="0.25">
      <c r="A15" s="14" t="s">
        <v>57</v>
      </c>
      <c r="B15" s="8" t="s">
        <v>58</v>
      </c>
    </row>
    <row r="16" spans="1:2" x14ac:dyDescent="0.25">
      <c r="A16" s="14" t="s">
        <v>59</v>
      </c>
      <c r="B16" s="8" t="s">
        <v>60</v>
      </c>
    </row>
    <row r="17" spans="1:2" ht="30" x14ac:dyDescent="0.25">
      <c r="A17" s="7" t="s">
        <v>61</v>
      </c>
      <c r="B17" s="8" t="s">
        <v>62</v>
      </c>
    </row>
    <row r="18" spans="1:2" x14ac:dyDescent="0.25">
      <c r="A18" s="14" t="s">
        <v>49</v>
      </c>
      <c r="B18" s="8" t="s">
        <v>342</v>
      </c>
    </row>
    <row r="19" spans="1:2" x14ac:dyDescent="0.25">
      <c r="A19" s="7" t="s">
        <v>47</v>
      </c>
      <c r="B19" s="8" t="s">
        <v>63</v>
      </c>
    </row>
    <row r="20" spans="1:2" ht="17.25" x14ac:dyDescent="0.25">
      <c r="A20" s="32" t="s">
        <v>64</v>
      </c>
      <c r="B20" s="33" t="s">
        <v>65</v>
      </c>
    </row>
    <row r="21" spans="1:2" ht="18.75" x14ac:dyDescent="0.25">
      <c r="A21" s="38" t="s">
        <v>66</v>
      </c>
      <c r="B21" s="39"/>
    </row>
    <row r="22" spans="1:2" ht="45" x14ac:dyDescent="0.25">
      <c r="A22" s="14" t="s">
        <v>67</v>
      </c>
      <c r="B22" s="8" t="s">
        <v>68</v>
      </c>
    </row>
    <row r="23" spans="1:2" ht="30" x14ac:dyDescent="0.25">
      <c r="A23" s="14" t="s">
        <v>57</v>
      </c>
      <c r="B23" s="8" t="s">
        <v>69</v>
      </c>
    </row>
    <row r="24" spans="1:2" x14ac:dyDescent="0.25">
      <c r="A24" s="14" t="s">
        <v>59</v>
      </c>
      <c r="B24" s="8" t="s">
        <v>70</v>
      </c>
    </row>
    <row r="25" spans="1:2" ht="30" x14ac:dyDescent="0.25">
      <c r="A25" s="7" t="s">
        <v>61</v>
      </c>
      <c r="B25" s="8" t="s">
        <v>71</v>
      </c>
    </row>
    <row r="26" spans="1:2" x14ac:dyDescent="0.25">
      <c r="A26" s="14" t="s">
        <v>49</v>
      </c>
      <c r="B26" s="8" t="s">
        <v>343</v>
      </c>
    </row>
    <row r="27" spans="1:2" x14ac:dyDescent="0.25">
      <c r="A27" s="7" t="s">
        <v>47</v>
      </c>
      <c r="B27" s="8" t="s">
        <v>72</v>
      </c>
    </row>
    <row r="28" spans="1:2" ht="18" thickBot="1" x14ac:dyDescent="0.3">
      <c r="A28" s="34" t="s">
        <v>73</v>
      </c>
      <c r="B28" s="35" t="s">
        <v>74</v>
      </c>
    </row>
  </sheetData>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10"/>
  <sheetViews>
    <sheetView showGridLines="0" view="pageLayout" topLeftCell="A50" zoomScale="90" zoomScaleNormal="100" zoomScalePageLayoutView="90" workbookViewId="0">
      <selection activeCell="C50" sqref="C50"/>
    </sheetView>
  </sheetViews>
  <sheetFormatPr defaultColWidth="4.85546875" defaultRowHeight="126" customHeight="1" thickBottom="1" x14ac:dyDescent="0.3"/>
  <cols>
    <col min="1" max="1" width="25" style="6" customWidth="1"/>
    <col min="2" max="2" width="54.42578125" style="1" customWidth="1"/>
    <col min="3" max="3" width="40.7109375" style="1" customWidth="1"/>
    <col min="4" max="16377" width="4.85546875" style="25"/>
    <col min="16378" max="16384" width="1.28515625" style="25" customWidth="1"/>
  </cols>
  <sheetData>
    <row r="1" spans="1:3" ht="55.5" customHeight="1" thickBot="1" x14ac:dyDescent="0.3">
      <c r="A1" s="46" t="s">
        <v>0</v>
      </c>
      <c r="B1" s="47" t="s">
        <v>1</v>
      </c>
      <c r="C1" s="48" t="s">
        <v>2</v>
      </c>
    </row>
    <row r="2" spans="1:3" ht="126" customHeight="1" thickBot="1" x14ac:dyDescent="0.3">
      <c r="A2" s="6">
        <v>45300</v>
      </c>
      <c r="B2" s="1" t="s">
        <v>33</v>
      </c>
      <c r="C2" s="1" t="s">
        <v>78</v>
      </c>
    </row>
    <row r="3" spans="1:3" ht="126" customHeight="1" thickBot="1" x14ac:dyDescent="0.3">
      <c r="A3" s="6">
        <v>45300</v>
      </c>
      <c r="B3" s="1" t="s">
        <v>215</v>
      </c>
      <c r="C3" s="1" t="s">
        <v>214</v>
      </c>
    </row>
    <row r="4" spans="1:3" ht="126" customHeight="1" thickBot="1" x14ac:dyDescent="0.3">
      <c r="A4" s="6">
        <v>45310</v>
      </c>
      <c r="B4" s="1" t="s">
        <v>452</v>
      </c>
      <c r="C4" s="1" t="s">
        <v>79</v>
      </c>
    </row>
    <row r="5" spans="1:3" ht="126" customHeight="1" thickBot="1" x14ac:dyDescent="0.3">
      <c r="A5" s="6">
        <v>45322</v>
      </c>
      <c r="B5" s="1" t="s">
        <v>453</v>
      </c>
      <c r="C5" s="1" t="s">
        <v>80</v>
      </c>
    </row>
    <row r="6" spans="1:3" ht="126" customHeight="1" thickBot="1" x14ac:dyDescent="0.3">
      <c r="A6" s="6">
        <v>45323</v>
      </c>
      <c r="B6" s="26" t="s">
        <v>364</v>
      </c>
      <c r="C6" s="1" t="s">
        <v>81</v>
      </c>
    </row>
    <row r="7" spans="1:3" ht="190.5" customHeight="1" thickBot="1" x14ac:dyDescent="0.3">
      <c r="A7" s="6">
        <v>45324</v>
      </c>
      <c r="B7" s="26" t="s">
        <v>393</v>
      </c>
      <c r="C7" s="3" t="s">
        <v>12</v>
      </c>
    </row>
    <row r="8" spans="1:3" ht="126" customHeight="1" thickBot="1" x14ac:dyDescent="0.3">
      <c r="A8" s="6">
        <v>45324</v>
      </c>
      <c r="B8" s="26" t="s">
        <v>394</v>
      </c>
      <c r="C8" s="3" t="s">
        <v>216</v>
      </c>
    </row>
    <row r="9" spans="1:3" ht="126" customHeight="1" thickBot="1" x14ac:dyDescent="0.3">
      <c r="A9" s="6">
        <v>45325</v>
      </c>
      <c r="B9" s="1" t="s">
        <v>265</v>
      </c>
      <c r="C9" s="1" t="s">
        <v>218</v>
      </c>
    </row>
    <row r="10" spans="1:3" ht="126" customHeight="1" thickBot="1" x14ac:dyDescent="0.3">
      <c r="A10" s="50">
        <v>45327</v>
      </c>
      <c r="B10" s="45" t="s">
        <v>82</v>
      </c>
      <c r="C10" s="1" t="s">
        <v>217</v>
      </c>
    </row>
    <row r="11" spans="1:3" ht="126" customHeight="1" thickBot="1" x14ac:dyDescent="0.3">
      <c r="A11" s="6">
        <v>45330</v>
      </c>
      <c r="B11" s="26" t="s">
        <v>351</v>
      </c>
      <c r="C11" s="1" t="s">
        <v>219</v>
      </c>
    </row>
    <row r="12" spans="1:3" ht="126" customHeight="1" thickBot="1" x14ac:dyDescent="0.3">
      <c r="A12" s="6">
        <v>45330</v>
      </c>
      <c r="B12" s="26" t="s">
        <v>223</v>
      </c>
      <c r="C12" s="1" t="s">
        <v>222</v>
      </c>
    </row>
    <row r="13" spans="1:3" ht="126" customHeight="1" thickBot="1" x14ac:dyDescent="0.3">
      <c r="A13" s="6">
        <v>45335</v>
      </c>
      <c r="B13" s="1" t="s">
        <v>443</v>
      </c>
      <c r="C13" s="1" t="s">
        <v>267</v>
      </c>
    </row>
    <row r="14" spans="1:3" ht="126" customHeight="1" thickBot="1" x14ac:dyDescent="0.3">
      <c r="A14" s="6">
        <v>45335</v>
      </c>
      <c r="B14" s="1" t="s">
        <v>444</v>
      </c>
      <c r="C14" s="1" t="s">
        <v>268</v>
      </c>
    </row>
    <row r="15" spans="1:3" ht="126" customHeight="1" thickBot="1" x14ac:dyDescent="0.3">
      <c r="A15" s="6">
        <v>45340</v>
      </c>
      <c r="B15" s="26" t="s">
        <v>220</v>
      </c>
      <c r="C15" s="1" t="s">
        <v>100</v>
      </c>
    </row>
    <row r="16" spans="1:3" ht="126" customHeight="1" thickBot="1" x14ac:dyDescent="0.3">
      <c r="A16" s="6">
        <v>45340</v>
      </c>
      <c r="B16" s="26" t="s">
        <v>272</v>
      </c>
      <c r="C16" s="1" t="s">
        <v>83</v>
      </c>
    </row>
    <row r="17" spans="1:3" ht="126" customHeight="1" thickBot="1" x14ac:dyDescent="0.3">
      <c r="A17" s="6">
        <v>45342</v>
      </c>
      <c r="B17" s="26" t="s">
        <v>102</v>
      </c>
      <c r="C17" s="1" t="s">
        <v>103</v>
      </c>
    </row>
    <row r="18" spans="1:3" ht="126" customHeight="1" thickBot="1" x14ac:dyDescent="0.3">
      <c r="A18" s="6">
        <v>45346</v>
      </c>
      <c r="B18" s="26" t="s">
        <v>221</v>
      </c>
      <c r="C18" s="1" t="s">
        <v>226</v>
      </c>
    </row>
    <row r="19" spans="1:3" ht="126" customHeight="1" thickBot="1" x14ac:dyDescent="0.3">
      <c r="A19" s="6">
        <v>45350</v>
      </c>
      <c r="B19" s="26" t="s">
        <v>105</v>
      </c>
      <c r="C19" s="1" t="s">
        <v>104</v>
      </c>
    </row>
    <row r="20" spans="1:3" ht="126" customHeight="1" thickBot="1" x14ac:dyDescent="0.3">
      <c r="A20" s="6">
        <v>45353</v>
      </c>
      <c r="B20" s="26" t="s">
        <v>84</v>
      </c>
      <c r="C20" s="1" t="s">
        <v>85</v>
      </c>
    </row>
    <row r="21" spans="1:3" ht="126" customHeight="1" thickBot="1" x14ac:dyDescent="0.3">
      <c r="A21" s="6" t="s">
        <v>224</v>
      </c>
      <c r="B21" s="26" t="s">
        <v>106</v>
      </c>
      <c r="C21" s="1" t="s">
        <v>225</v>
      </c>
    </row>
    <row r="22" spans="1:3" ht="126" customHeight="1" thickBot="1" x14ac:dyDescent="0.3">
      <c r="A22" s="6">
        <v>45356</v>
      </c>
      <c r="B22" s="26" t="s">
        <v>227</v>
      </c>
      <c r="C22" s="1" t="s">
        <v>11</v>
      </c>
    </row>
    <row r="23" spans="1:3" ht="126" customHeight="1" thickBot="1" x14ac:dyDescent="0.3">
      <c r="A23" s="6">
        <v>45358</v>
      </c>
      <c r="B23" s="26" t="s">
        <v>228</v>
      </c>
      <c r="C23" s="3" t="s">
        <v>107</v>
      </c>
    </row>
    <row r="24" spans="1:3" ht="126" customHeight="1" thickBot="1" x14ac:dyDescent="0.3">
      <c r="A24" s="6">
        <v>45359</v>
      </c>
      <c r="B24" s="26" t="s">
        <v>86</v>
      </c>
      <c r="C24" s="3" t="s">
        <v>10</v>
      </c>
    </row>
    <row r="25" spans="1:3" ht="126" customHeight="1" thickBot="1" x14ac:dyDescent="0.3">
      <c r="A25" s="6">
        <v>45360</v>
      </c>
      <c r="B25" s="26" t="s">
        <v>287</v>
      </c>
      <c r="C25" s="1" t="s">
        <v>87</v>
      </c>
    </row>
    <row r="26" spans="1:3" ht="126" customHeight="1" thickBot="1" x14ac:dyDescent="0.3">
      <c r="A26" s="6">
        <v>45360</v>
      </c>
      <c r="B26" s="26" t="s">
        <v>212</v>
      </c>
      <c r="C26" s="1" t="s">
        <v>229</v>
      </c>
    </row>
    <row r="27" spans="1:3" ht="126" customHeight="1" thickBot="1" x14ac:dyDescent="0.3">
      <c r="A27" s="6">
        <v>45360</v>
      </c>
      <c r="B27" s="26" t="s">
        <v>365</v>
      </c>
      <c r="C27" s="1" t="s">
        <v>88</v>
      </c>
    </row>
    <row r="28" spans="1:3" ht="126" customHeight="1" thickBot="1" x14ac:dyDescent="0.3">
      <c r="A28" s="6">
        <v>45361</v>
      </c>
      <c r="B28" s="26" t="s">
        <v>359</v>
      </c>
      <c r="C28" s="1" t="s">
        <v>230</v>
      </c>
    </row>
    <row r="29" spans="1:3" ht="126" customHeight="1" thickBot="1" x14ac:dyDescent="0.3">
      <c r="A29" s="6">
        <v>45363</v>
      </c>
      <c r="B29" s="26" t="s">
        <v>231</v>
      </c>
      <c r="C29" s="3" t="s">
        <v>99</v>
      </c>
    </row>
    <row r="30" spans="1:3" ht="126" customHeight="1" thickBot="1" x14ac:dyDescent="0.3">
      <c r="A30" s="6">
        <v>45363</v>
      </c>
      <c r="B30" s="26" t="s">
        <v>90</v>
      </c>
      <c r="C30" s="1" t="s">
        <v>98</v>
      </c>
    </row>
    <row r="31" spans="1:3" ht="126" customHeight="1" thickBot="1" x14ac:dyDescent="0.3">
      <c r="A31" s="6">
        <v>45366</v>
      </c>
      <c r="B31" s="26" t="s">
        <v>237</v>
      </c>
      <c r="C31" s="1" t="s">
        <v>91</v>
      </c>
    </row>
    <row r="32" spans="1:3" ht="126" customHeight="1" thickBot="1" x14ac:dyDescent="0.3">
      <c r="A32" s="6">
        <v>45367</v>
      </c>
      <c r="B32" s="26" t="s">
        <v>451</v>
      </c>
      <c r="C32" s="1" t="s">
        <v>288</v>
      </c>
    </row>
    <row r="33" spans="1:3" ht="126" customHeight="1" thickBot="1" x14ac:dyDescent="0.3">
      <c r="A33" s="6">
        <v>45368</v>
      </c>
      <c r="B33" s="26" t="s">
        <v>297</v>
      </c>
      <c r="C33" s="1" t="s">
        <v>234</v>
      </c>
    </row>
    <row r="34" spans="1:3" ht="126" customHeight="1" thickBot="1" x14ac:dyDescent="0.3">
      <c r="A34" s="6">
        <v>45368</v>
      </c>
      <c r="B34" s="26" t="s">
        <v>233</v>
      </c>
      <c r="C34" s="1" t="s">
        <v>232</v>
      </c>
    </row>
    <row r="35" spans="1:3" ht="126" customHeight="1" thickBot="1" x14ac:dyDescent="0.3">
      <c r="A35" s="6">
        <v>45369</v>
      </c>
      <c r="B35" s="26" t="s">
        <v>235</v>
      </c>
      <c r="C35" s="1" t="s">
        <v>16</v>
      </c>
    </row>
    <row r="36" spans="1:3" ht="126" customHeight="1" thickBot="1" x14ac:dyDescent="0.3">
      <c r="A36" s="6">
        <v>45369</v>
      </c>
      <c r="B36" s="1" t="s">
        <v>236</v>
      </c>
      <c r="C36" s="1" t="s">
        <v>368</v>
      </c>
    </row>
    <row r="37" spans="1:3" ht="126" customHeight="1" thickBot="1" x14ac:dyDescent="0.3">
      <c r="A37" s="51">
        <v>45370</v>
      </c>
      <c r="B37" s="52" t="s">
        <v>434</v>
      </c>
      <c r="C37" s="53" t="s">
        <v>17</v>
      </c>
    </row>
    <row r="38" spans="1:3" ht="126" customHeight="1" thickBot="1" x14ac:dyDescent="0.3">
      <c r="A38" s="6">
        <v>45370</v>
      </c>
      <c r="B38" s="1" t="s">
        <v>238</v>
      </c>
      <c r="C38" s="1" t="s">
        <v>367</v>
      </c>
    </row>
    <row r="39" spans="1:3" ht="126" customHeight="1" thickBot="1" x14ac:dyDescent="0.3">
      <c r="A39" s="6">
        <v>45370</v>
      </c>
      <c r="B39" s="1" t="s">
        <v>243</v>
      </c>
      <c r="C39" s="1" t="s">
        <v>241</v>
      </c>
    </row>
    <row r="40" spans="1:3" ht="126" customHeight="1" thickBot="1" x14ac:dyDescent="0.3">
      <c r="A40" s="6">
        <v>45370</v>
      </c>
      <c r="B40" s="1" t="s">
        <v>239</v>
      </c>
      <c r="C40" s="1" t="s">
        <v>370</v>
      </c>
    </row>
    <row r="41" spans="1:3" ht="126" customHeight="1" thickBot="1" x14ac:dyDescent="0.3">
      <c r="A41" s="6">
        <v>45370</v>
      </c>
      <c r="B41" s="1" t="s">
        <v>240</v>
      </c>
      <c r="C41" s="1" t="s">
        <v>242</v>
      </c>
    </row>
    <row r="42" spans="1:3" ht="126" customHeight="1" thickBot="1" x14ac:dyDescent="0.3">
      <c r="A42" s="6">
        <v>45371</v>
      </c>
      <c r="B42" s="26" t="s">
        <v>244</v>
      </c>
      <c r="C42" s="1" t="s">
        <v>18</v>
      </c>
    </row>
    <row r="43" spans="1:3" ht="126" customHeight="1" thickBot="1" x14ac:dyDescent="0.3">
      <c r="A43" s="6">
        <f>DATE(YEAR(A37),MONTH(A37),DAY(A37)+2)</f>
        <v>45372</v>
      </c>
      <c r="B43" s="1" t="s">
        <v>93</v>
      </c>
      <c r="C43" s="1" t="s">
        <v>19</v>
      </c>
    </row>
    <row r="44" spans="1:3" ht="126" customHeight="1" thickBot="1" x14ac:dyDescent="0.3">
      <c r="A44" s="6">
        <f>DATE(YEAR(A37),MONTH(A37),DAY(A37)+2)</f>
        <v>45372</v>
      </c>
      <c r="B44" s="26" t="s">
        <v>94</v>
      </c>
      <c r="C44" s="1" t="s">
        <v>96</v>
      </c>
    </row>
    <row r="45" spans="1:3" ht="126" customHeight="1" thickBot="1" x14ac:dyDescent="0.3">
      <c r="A45" s="6">
        <f>DATE(YEAR(A37),MONTH(A37),DAY(A37)+4)</f>
        <v>45374</v>
      </c>
      <c r="B45" s="1" t="s">
        <v>13</v>
      </c>
      <c r="C45" s="1" t="s">
        <v>95</v>
      </c>
    </row>
    <row r="46" spans="1:3" ht="156.75" customHeight="1" thickBot="1" x14ac:dyDescent="0.3">
      <c r="A46" s="6">
        <v>45374</v>
      </c>
      <c r="B46" s="1" t="s">
        <v>402</v>
      </c>
      <c r="C46" s="1" t="s">
        <v>251</v>
      </c>
    </row>
    <row r="47" spans="1:3" ht="126" customHeight="1" thickBot="1" x14ac:dyDescent="0.3">
      <c r="A47" s="6">
        <v>45376</v>
      </c>
      <c r="B47" s="1" t="s">
        <v>14</v>
      </c>
      <c r="C47" s="1" t="s">
        <v>97</v>
      </c>
    </row>
    <row r="48" spans="1:3" ht="126" customHeight="1" thickBot="1" x14ac:dyDescent="0.3">
      <c r="A48" s="6">
        <v>45380</v>
      </c>
      <c r="B48" s="1" t="s">
        <v>404</v>
      </c>
      <c r="C48" s="1" t="s">
        <v>108</v>
      </c>
    </row>
    <row r="49" spans="1:3" customFormat="1" ht="60.75" thickBot="1" x14ac:dyDescent="0.3">
      <c r="A49" s="6">
        <v>45382</v>
      </c>
      <c r="B49" s="1" t="s">
        <v>454</v>
      </c>
      <c r="C49" s="1" t="s">
        <v>34</v>
      </c>
    </row>
    <row r="50" spans="1:3" ht="126" customHeight="1" thickBot="1" x14ac:dyDescent="0.3">
      <c r="A50" s="6">
        <f>DATE(YEAR(A37),MONTH(A37),DAY(A37)+13)</f>
        <v>45383</v>
      </c>
      <c r="B50" s="1" t="s">
        <v>403</v>
      </c>
      <c r="C50" s="1" t="s">
        <v>109</v>
      </c>
    </row>
    <row r="51" spans="1:3" ht="126" customHeight="1" thickBot="1" x14ac:dyDescent="0.3">
      <c r="A51" s="6">
        <f>DATE(YEAR(A37),MONTH(A37),DAY(A37)+13)</f>
        <v>45383</v>
      </c>
      <c r="B51" s="1" t="s">
        <v>245</v>
      </c>
      <c r="C51" s="1" t="s">
        <v>246</v>
      </c>
    </row>
    <row r="52" spans="1:3" ht="126" customHeight="1" thickBot="1" x14ac:dyDescent="0.3">
      <c r="A52" s="6">
        <v>45383</v>
      </c>
      <c r="B52" s="1" t="s">
        <v>110</v>
      </c>
      <c r="C52" s="1" t="s">
        <v>247</v>
      </c>
    </row>
    <row r="53" spans="1:3" ht="126" customHeight="1" thickBot="1" x14ac:dyDescent="0.3">
      <c r="A53" s="6">
        <v>45383</v>
      </c>
      <c r="B53" s="1" t="s">
        <v>248</v>
      </c>
      <c r="C53" s="1" t="s">
        <v>177</v>
      </c>
    </row>
    <row r="54" spans="1:3" ht="126" customHeight="1" thickBot="1" x14ac:dyDescent="0.3">
      <c r="A54" s="6">
        <f>DATE(YEAR(A37),MONTH(A37),DAY(A37)+14)</f>
        <v>45384</v>
      </c>
      <c r="B54" s="1" t="s">
        <v>249</v>
      </c>
      <c r="C54" s="1" t="s">
        <v>111</v>
      </c>
    </row>
    <row r="55" spans="1:3" ht="126" customHeight="1" thickBot="1" x14ac:dyDescent="0.3">
      <c r="A55" s="6">
        <f>DATE(YEAR(A37),MONTH(A37),DAY(A37)+15)</f>
        <v>45385</v>
      </c>
      <c r="B55" s="1" t="s">
        <v>250</v>
      </c>
      <c r="C55" s="1" t="s">
        <v>112</v>
      </c>
    </row>
    <row r="56" spans="1:3" ht="126" customHeight="1" thickBot="1" x14ac:dyDescent="0.3">
      <c r="A56" s="6">
        <f>DATE(YEAR(A50),MONTH(A50),DAY(A50)+7)</f>
        <v>45390</v>
      </c>
      <c r="B56" s="1" t="s">
        <v>252</v>
      </c>
      <c r="C56" s="1" t="s">
        <v>369</v>
      </c>
    </row>
    <row r="57" spans="1:3" ht="126" customHeight="1" thickBot="1" x14ac:dyDescent="0.3">
      <c r="A57" s="6">
        <v>45390</v>
      </c>
      <c r="B57" s="1" t="s">
        <v>259</v>
      </c>
      <c r="C57" s="1" t="s">
        <v>260</v>
      </c>
    </row>
    <row r="58" spans="1:3" ht="126" customHeight="1" thickBot="1" x14ac:dyDescent="0.3">
      <c r="A58" s="6">
        <v>45394</v>
      </c>
      <c r="B58" s="1" t="s">
        <v>113</v>
      </c>
      <c r="C58" s="1" t="s">
        <v>116</v>
      </c>
    </row>
    <row r="59" spans="1:3" ht="126" customHeight="1" thickBot="1" x14ac:dyDescent="0.3">
      <c r="A59" s="6">
        <v>45397</v>
      </c>
      <c r="B59" s="1" t="s">
        <v>15</v>
      </c>
      <c r="C59" s="1" t="s">
        <v>115</v>
      </c>
    </row>
    <row r="60" spans="1:3" ht="126" customHeight="1" thickBot="1" x14ac:dyDescent="0.3">
      <c r="A60" s="6">
        <v>45398</v>
      </c>
      <c r="B60" s="1" t="s">
        <v>332</v>
      </c>
      <c r="C60" s="1" t="s">
        <v>114</v>
      </c>
    </row>
    <row r="61" spans="1:3" ht="126" customHeight="1" thickBot="1" x14ac:dyDescent="0.3">
      <c r="A61" s="6">
        <f>DATE(YEAR(A37),MONTH(A37),DAY(A37)+30)</f>
        <v>45400</v>
      </c>
      <c r="B61" s="1" t="s">
        <v>329</v>
      </c>
      <c r="C61" s="1" t="s">
        <v>122</v>
      </c>
    </row>
    <row r="62" spans="1:3" ht="126" customHeight="1" thickBot="1" x14ac:dyDescent="0.3">
      <c r="A62" s="6">
        <v>45404</v>
      </c>
      <c r="B62" s="1" t="s">
        <v>405</v>
      </c>
      <c r="C62" s="1" t="s">
        <v>117</v>
      </c>
    </row>
    <row r="63" spans="1:3" ht="126" customHeight="1" thickBot="1" x14ac:dyDescent="0.3">
      <c r="A63" s="6">
        <v>45408</v>
      </c>
      <c r="B63" s="1" t="s">
        <v>406</v>
      </c>
      <c r="C63" s="1" t="s">
        <v>118</v>
      </c>
    </row>
    <row r="64" spans="1:3" ht="126" customHeight="1" thickBot="1" x14ac:dyDescent="0.3">
      <c r="A64" s="6">
        <v>45412</v>
      </c>
      <c r="B64" s="1" t="s">
        <v>437</v>
      </c>
      <c r="C64" s="1" t="s">
        <v>119</v>
      </c>
    </row>
    <row r="65" spans="1:3" ht="126" customHeight="1" thickBot="1" x14ac:dyDescent="0.3">
      <c r="A65" s="6">
        <f>DATE(YEAR(A63), MONTH(A63),DAY(A63)+7)</f>
        <v>45415</v>
      </c>
      <c r="B65" s="1" t="s">
        <v>121</v>
      </c>
      <c r="C65" s="1" t="s">
        <v>120</v>
      </c>
    </row>
    <row r="66" spans="1:3" ht="126" customHeight="1" thickBot="1" x14ac:dyDescent="0.3">
      <c r="A66" s="6">
        <f>DATE(YEAR(A179),MONTH(A179),DAY(A179)-180)</f>
        <v>45421</v>
      </c>
      <c r="B66" s="1" t="s">
        <v>277</v>
      </c>
      <c r="C66" s="1" t="s">
        <v>360</v>
      </c>
    </row>
    <row r="67" spans="1:3" ht="126" customHeight="1" thickBot="1" x14ac:dyDescent="0.3">
      <c r="A67" s="6">
        <f>DATE(YEAR(A75),MONTH(A75),DAY(A75)-28)</f>
        <v>45425</v>
      </c>
      <c r="B67" s="1" t="s">
        <v>253</v>
      </c>
      <c r="C67" s="1" t="s">
        <v>254</v>
      </c>
    </row>
    <row r="68" spans="1:3" ht="126" customHeight="1" thickBot="1" x14ac:dyDescent="0.3">
      <c r="A68" s="6">
        <v>45428</v>
      </c>
      <c r="B68" s="1" t="s">
        <v>256</v>
      </c>
      <c r="C68" s="1" t="s">
        <v>255</v>
      </c>
    </row>
    <row r="69" spans="1:3" ht="126" customHeight="1" thickBot="1" x14ac:dyDescent="0.3">
      <c r="A69" s="6">
        <v>45434</v>
      </c>
      <c r="B69" s="1" t="s">
        <v>124</v>
      </c>
      <c r="C69" s="1" t="s">
        <v>123</v>
      </c>
    </row>
    <row r="70" spans="1:3" ht="126" customHeight="1" thickBot="1" x14ac:dyDescent="0.3">
      <c r="A70" s="6">
        <v>45434</v>
      </c>
      <c r="B70" s="3" t="s">
        <v>407</v>
      </c>
      <c r="C70" s="3" t="s">
        <v>257</v>
      </c>
    </row>
    <row r="71" spans="1:3" ht="126" customHeight="1" thickBot="1" x14ac:dyDescent="0.3">
      <c r="A71" s="6">
        <f>DATE(YEAR(A75),MONTH(A75),DAY(A75)-14)</f>
        <v>45439</v>
      </c>
      <c r="B71" s="1" t="s">
        <v>408</v>
      </c>
      <c r="C71" s="1" t="s">
        <v>258</v>
      </c>
    </row>
    <row r="72" spans="1:3" ht="126" customHeight="1" thickBot="1" x14ac:dyDescent="0.3">
      <c r="A72" s="6">
        <f>DATE(YEAR(A75),MONTH(A75),DAY(A75)-10)</f>
        <v>45443</v>
      </c>
      <c r="B72" s="1" t="s">
        <v>410</v>
      </c>
      <c r="C72" s="1" t="s">
        <v>125</v>
      </c>
    </row>
    <row r="73" spans="1:3" ht="126" customHeight="1" thickBot="1" x14ac:dyDescent="0.3">
      <c r="A73" s="6">
        <f>DATE(YEAR(A54),MONTH(A54),DAY(A54)+60)</f>
        <v>45444</v>
      </c>
      <c r="B73" s="1" t="s">
        <v>126</v>
      </c>
      <c r="C73" s="1" t="s">
        <v>127</v>
      </c>
    </row>
    <row r="74" spans="1:3" ht="126" customHeight="1" thickBot="1" x14ac:dyDescent="0.3">
      <c r="A74" s="6">
        <f>DATE(YEAR(A75),MONTH(A75),DAY(A75)-7)</f>
        <v>45446</v>
      </c>
      <c r="B74" s="1" t="s">
        <v>409</v>
      </c>
      <c r="C74" s="1" t="s">
        <v>3</v>
      </c>
    </row>
    <row r="75" spans="1:3" ht="126" customHeight="1" thickBot="1" x14ac:dyDescent="0.3">
      <c r="A75" s="6">
        <f>DATE(YEAR(A121),MONTH(A121),DAY(A121)-71)</f>
        <v>45453</v>
      </c>
      <c r="B75" s="1" t="s">
        <v>411</v>
      </c>
      <c r="C75" s="1" t="s">
        <v>128</v>
      </c>
    </row>
    <row r="76" spans="1:3" ht="126" customHeight="1" thickBot="1" x14ac:dyDescent="0.3">
      <c r="A76" s="6">
        <f>DATE(YEAR(A121),MONTH(A121),DAY(A121)-67)</f>
        <v>45457</v>
      </c>
      <c r="B76" s="1" t="s">
        <v>412</v>
      </c>
      <c r="C76" s="1" t="s">
        <v>129</v>
      </c>
    </row>
    <row r="77" spans="1:3" ht="126" customHeight="1" thickBot="1" x14ac:dyDescent="0.3">
      <c r="A77" s="6">
        <f>DATE(YEAR(A76),MONTH(A76),DAY(A76)+1)</f>
        <v>45458</v>
      </c>
      <c r="B77" s="1" t="s">
        <v>131</v>
      </c>
      <c r="C77" s="1" t="s">
        <v>130</v>
      </c>
    </row>
    <row r="78" spans="1:3" ht="126" customHeight="1" thickBot="1" x14ac:dyDescent="0.3">
      <c r="A78" s="6">
        <f>DATE(YEAR(A121),MONTH(A121),DAY(A121)-60)</f>
        <v>45464</v>
      </c>
      <c r="B78" s="26" t="s">
        <v>261</v>
      </c>
      <c r="C78" s="1" t="s">
        <v>132</v>
      </c>
    </row>
    <row r="79" spans="1:3" ht="126" customHeight="1" thickBot="1" x14ac:dyDescent="0.3">
      <c r="A79" s="6">
        <f>DATE(YEAR(A76),MONTH(A76),DAY(A76)+7)</f>
        <v>45464</v>
      </c>
      <c r="B79" s="1" t="s">
        <v>133</v>
      </c>
      <c r="C79" s="1" t="s">
        <v>262</v>
      </c>
    </row>
    <row r="80" spans="1:3" ht="126" customHeight="1" thickBot="1" x14ac:dyDescent="0.3">
      <c r="A80" s="6">
        <f>DATE(YEAR(A121),MONTH(A121),DAY(A121)-56)</f>
        <v>45468</v>
      </c>
      <c r="B80" s="1" t="s">
        <v>213</v>
      </c>
      <c r="C80" s="1" t="s">
        <v>134</v>
      </c>
    </row>
    <row r="81" spans="1:3" ht="126" customHeight="1" thickBot="1" x14ac:dyDescent="0.3">
      <c r="A81" s="6">
        <f>DATE(YEAR(A109),MONTH(A109),DAY(A109)-45)</f>
        <v>45469</v>
      </c>
      <c r="B81" s="1" t="s">
        <v>135</v>
      </c>
      <c r="C81" s="1" t="s">
        <v>136</v>
      </c>
    </row>
    <row r="82" spans="1:3" ht="126" customHeight="1" thickBot="1" x14ac:dyDescent="0.3">
      <c r="A82" s="6">
        <f>DATE(YEAR(A121),MONTH(A121),DAY(A121)-49)</f>
        <v>45475</v>
      </c>
      <c r="B82" s="1" t="s">
        <v>137</v>
      </c>
      <c r="C82" s="1" t="s">
        <v>138</v>
      </c>
    </row>
    <row r="83" spans="1:3" ht="126" customHeight="1" thickBot="1" x14ac:dyDescent="0.3">
      <c r="A83" s="6">
        <f>DATE(YEAR(A76),MONTH(A76),DAY(A76)+20)</f>
        <v>45477</v>
      </c>
      <c r="B83" s="1" t="s">
        <v>264</v>
      </c>
      <c r="C83" s="1" t="s">
        <v>263</v>
      </c>
    </row>
    <row r="84" spans="1:3" ht="126" customHeight="1" thickBot="1" x14ac:dyDescent="0.3">
      <c r="A84" s="6">
        <v>45479</v>
      </c>
      <c r="B84" s="1" t="s">
        <v>293</v>
      </c>
      <c r="C84" s="1" t="s">
        <v>218</v>
      </c>
    </row>
    <row r="85" spans="1:3" ht="126" customHeight="1" thickBot="1" x14ac:dyDescent="0.3">
      <c r="A85" s="6">
        <v>45481</v>
      </c>
      <c r="B85" s="1" t="s">
        <v>139</v>
      </c>
      <c r="C85" s="1" t="s">
        <v>266</v>
      </c>
    </row>
    <row r="86" spans="1:3" ht="126" customHeight="1" thickBot="1" x14ac:dyDescent="0.3">
      <c r="A86" s="6">
        <v>45484</v>
      </c>
      <c r="B86" s="1" t="s">
        <v>445</v>
      </c>
      <c r="C86" s="1" t="s">
        <v>140</v>
      </c>
    </row>
    <row r="87" spans="1:3" ht="126" customHeight="1" thickBot="1" x14ac:dyDescent="0.3">
      <c r="A87" s="6">
        <f>DATE(YEAR(A121),MONTH(A121),DAY(A121)-40)</f>
        <v>45484</v>
      </c>
      <c r="B87" s="1" t="s">
        <v>347</v>
      </c>
      <c r="C87" s="1" t="s">
        <v>101</v>
      </c>
    </row>
    <row r="88" spans="1:3" ht="126" customHeight="1" thickBot="1" x14ac:dyDescent="0.3">
      <c r="A88" s="6">
        <v>45489</v>
      </c>
      <c r="B88" s="1" t="s">
        <v>361</v>
      </c>
      <c r="C88" s="1" t="s">
        <v>267</v>
      </c>
    </row>
    <row r="89" spans="1:3" ht="126" customHeight="1" thickBot="1" x14ac:dyDescent="0.3">
      <c r="A89" s="6">
        <v>45489</v>
      </c>
      <c r="B89" s="1" t="s">
        <v>291</v>
      </c>
      <c r="C89" s="1" t="s">
        <v>292</v>
      </c>
    </row>
    <row r="90" spans="1:3" ht="126" customHeight="1" thickBot="1" x14ac:dyDescent="0.3">
      <c r="A90" s="6">
        <f>DATE(YEAR(A76),MONTH(A76),DAY(A76)+30)</f>
        <v>45487</v>
      </c>
      <c r="B90" s="1" t="s">
        <v>269</v>
      </c>
      <c r="C90" s="1" t="s">
        <v>271</v>
      </c>
    </row>
    <row r="91" spans="1:3" ht="126" customHeight="1" thickBot="1" x14ac:dyDescent="0.3">
      <c r="A91" s="6" t="s">
        <v>9</v>
      </c>
      <c r="B91" s="1" t="s">
        <v>20</v>
      </c>
      <c r="C91" s="1" t="s">
        <v>270</v>
      </c>
    </row>
    <row r="92" spans="1:3" ht="126" customHeight="1" thickBot="1" x14ac:dyDescent="0.3">
      <c r="A92" s="6">
        <v>45488</v>
      </c>
      <c r="B92" s="1" t="s">
        <v>142</v>
      </c>
      <c r="C92" s="1" t="s">
        <v>141</v>
      </c>
    </row>
    <row r="93" spans="1:3" ht="126" customHeight="1" thickBot="1" x14ac:dyDescent="0.3">
      <c r="A93" s="6">
        <v>45489</v>
      </c>
      <c r="B93" s="1" t="s">
        <v>439</v>
      </c>
      <c r="C93" s="1" t="s">
        <v>267</v>
      </c>
    </row>
    <row r="94" spans="1:3" ht="126" customHeight="1" thickBot="1" x14ac:dyDescent="0.3">
      <c r="A94" s="6">
        <v>45489</v>
      </c>
      <c r="B94" s="1" t="s">
        <v>440</v>
      </c>
      <c r="C94" s="1" t="s">
        <v>292</v>
      </c>
    </row>
    <row r="95" spans="1:3" ht="126" customHeight="1" thickBot="1" x14ac:dyDescent="0.3">
      <c r="A95" s="6">
        <f>DATE(YEAR(A121),MONTH(A121),DAY(A121)-33)</f>
        <v>45491</v>
      </c>
      <c r="B95" s="1" t="s">
        <v>346</v>
      </c>
      <c r="C95" s="1" t="s">
        <v>101</v>
      </c>
    </row>
    <row r="96" spans="1:3" ht="126" customHeight="1" thickBot="1" x14ac:dyDescent="0.3">
      <c r="A96" s="6">
        <f>DATE(YEAR(A121),MONTH(A121),DAY(A121)-30)</f>
        <v>45494</v>
      </c>
      <c r="B96" s="26" t="s">
        <v>352</v>
      </c>
      <c r="C96" s="1" t="s">
        <v>83</v>
      </c>
    </row>
    <row r="97" spans="1:3" ht="126" customHeight="1" thickBot="1" x14ac:dyDescent="0.3">
      <c r="A97" s="6">
        <f>DATE(YEAR(A121),MONTH(A121),DAY(A121)-30)</f>
        <v>45494</v>
      </c>
      <c r="B97" s="1" t="s">
        <v>144</v>
      </c>
      <c r="C97" s="1" t="s">
        <v>143</v>
      </c>
    </row>
    <row r="98" spans="1:3" ht="126" customHeight="1" thickBot="1" x14ac:dyDescent="0.3">
      <c r="A98" s="6">
        <f>DATE(YEAR(A121),MONTH(A121),DAY(A121)-29)</f>
        <v>45495</v>
      </c>
      <c r="B98" s="1" t="s">
        <v>145</v>
      </c>
      <c r="C98" s="1" t="s">
        <v>146</v>
      </c>
    </row>
    <row r="99" spans="1:3" ht="126" customHeight="1" thickBot="1" x14ac:dyDescent="0.3">
      <c r="A99" s="6">
        <f>DATE(YEAR(A109),MONTH(A109),DAY(A109)-14)</f>
        <v>45500</v>
      </c>
      <c r="B99" s="1" t="s">
        <v>273</v>
      </c>
      <c r="C99" s="1" t="s">
        <v>274</v>
      </c>
    </row>
    <row r="100" spans="1:3" ht="126" customHeight="1" thickBot="1" x14ac:dyDescent="0.3">
      <c r="A100" s="6">
        <f>DATE(YEAR(A121),MONTH(A121),DAY(A121)-20)</f>
        <v>45504</v>
      </c>
      <c r="B100" s="1" t="s">
        <v>148</v>
      </c>
      <c r="C100" s="1" t="s">
        <v>149</v>
      </c>
    </row>
    <row r="101" spans="1:3" ht="126" customHeight="1" thickBot="1" x14ac:dyDescent="0.3">
      <c r="A101" s="6">
        <v>45504</v>
      </c>
      <c r="B101" s="1" t="s">
        <v>150</v>
      </c>
      <c r="C101" s="1" t="s">
        <v>151</v>
      </c>
    </row>
    <row r="102" spans="1:3" ht="126" customHeight="1" thickBot="1" x14ac:dyDescent="0.3">
      <c r="A102" s="6">
        <f>DATE(YEAR(A109),MONTH(A109),DAY(A109)-7)</f>
        <v>45507</v>
      </c>
      <c r="B102" s="1" t="s">
        <v>414</v>
      </c>
      <c r="C102" s="1" t="s">
        <v>413</v>
      </c>
    </row>
    <row r="103" spans="1:3" ht="126" customHeight="1" thickBot="1" x14ac:dyDescent="0.3">
      <c r="A103" s="6">
        <f>DATE(YEAR(A179),MONTH(A179)-3,DAY(A179))</f>
        <v>45509</v>
      </c>
      <c r="B103" s="1" t="s">
        <v>415</v>
      </c>
      <c r="C103" s="1" t="s">
        <v>153</v>
      </c>
    </row>
    <row r="104" spans="1:3" ht="126" customHeight="1" thickBot="1" x14ac:dyDescent="0.3">
      <c r="A104" s="6" t="s">
        <v>275</v>
      </c>
      <c r="B104" s="26" t="s">
        <v>276</v>
      </c>
      <c r="C104" s="1" t="s">
        <v>225</v>
      </c>
    </row>
    <row r="105" spans="1:3" ht="126" customHeight="1" thickBot="1" x14ac:dyDescent="0.3">
      <c r="A105" s="6">
        <f>DATE(YEAR(A121),MONTH(A121),DAY(A121)-14)</f>
        <v>45510</v>
      </c>
      <c r="B105" s="1" t="s">
        <v>155</v>
      </c>
      <c r="C105" s="1" t="s">
        <v>154</v>
      </c>
    </row>
    <row r="106" spans="1:3" ht="126" customHeight="1" thickBot="1" x14ac:dyDescent="0.3">
      <c r="A106" s="6">
        <f>DATE(YEAR(A179),MONTH(A179),DAY(A179)-90)</f>
        <v>45511</v>
      </c>
      <c r="B106" s="1" t="s">
        <v>277</v>
      </c>
      <c r="C106" s="1" t="s">
        <v>360</v>
      </c>
    </row>
    <row r="107" spans="1:3" ht="126" customHeight="1" thickBot="1" x14ac:dyDescent="0.3">
      <c r="A107" s="6">
        <f>DATE(YEAR(A179),MONTH(A179),DAY(A179)-90)</f>
        <v>45511</v>
      </c>
      <c r="B107" s="1" t="s">
        <v>156</v>
      </c>
      <c r="C107" s="1" t="s">
        <v>416</v>
      </c>
    </row>
    <row r="108" spans="1:3" ht="126" customHeight="1" thickBot="1" x14ac:dyDescent="0.3">
      <c r="A108" s="6">
        <v>45512</v>
      </c>
      <c r="B108" s="1" t="s">
        <v>278</v>
      </c>
      <c r="C108" s="1" t="s">
        <v>279</v>
      </c>
    </row>
    <row r="109" spans="1:3" ht="126" customHeight="1" thickBot="1" x14ac:dyDescent="0.3">
      <c r="A109" s="6">
        <f>DATE(YEAR(A121),MONTH(A121),DAY(A121)-10)</f>
        <v>45514</v>
      </c>
      <c r="B109" s="1" t="s">
        <v>289</v>
      </c>
      <c r="C109" s="1" t="s">
        <v>290</v>
      </c>
    </row>
    <row r="110" spans="1:3" ht="126" customHeight="1" thickBot="1" x14ac:dyDescent="0.3">
      <c r="A110" s="6">
        <f>DATE(YEAR(A121),MONTH(A121),DAY(A121)-10)</f>
        <v>45514</v>
      </c>
      <c r="B110" s="1" t="s">
        <v>280</v>
      </c>
      <c r="C110" s="1" t="s">
        <v>281</v>
      </c>
    </row>
    <row r="111" spans="1:3" ht="126" customHeight="1" thickBot="1" x14ac:dyDescent="0.3">
      <c r="A111" s="6">
        <v>45514</v>
      </c>
      <c r="B111" s="26" t="s">
        <v>418</v>
      </c>
      <c r="C111" s="1" t="s">
        <v>417</v>
      </c>
    </row>
    <row r="112" spans="1:3" ht="126" customHeight="1" thickBot="1" x14ac:dyDescent="0.3">
      <c r="A112" s="6">
        <f>DATE(YEAR(A109),MONTH(A109),DAY(A109)+1)</f>
        <v>45515</v>
      </c>
      <c r="B112" s="1" t="s">
        <v>455</v>
      </c>
      <c r="C112" s="1" t="s">
        <v>295</v>
      </c>
    </row>
    <row r="113" spans="1:3" ht="126" customHeight="1" thickBot="1" x14ac:dyDescent="0.3">
      <c r="A113" s="6">
        <f>DATE(YEAR(A121),MONTH(A121),DAY(A121)-7)</f>
        <v>45517</v>
      </c>
      <c r="B113" s="1" t="s">
        <v>160</v>
      </c>
      <c r="C113" s="1" t="s">
        <v>158</v>
      </c>
    </row>
    <row r="114" spans="1:3" ht="126" customHeight="1" thickBot="1" x14ac:dyDescent="0.3">
      <c r="A114" s="6">
        <f>DATE(YEAR(A121),MONTH(A121),DAY(A121)-7)</f>
        <v>45517</v>
      </c>
      <c r="B114" s="1" t="s">
        <v>159</v>
      </c>
      <c r="C114" s="1" t="s">
        <v>157</v>
      </c>
    </row>
    <row r="115" spans="1:3" ht="170.25" customHeight="1" thickBot="1" x14ac:dyDescent="0.3">
      <c r="A115" s="6">
        <f>DATE(YEAR(A121),MONTH(A121),DAY(A121)-4)</f>
        <v>45520</v>
      </c>
      <c r="B115" s="26" t="s">
        <v>237</v>
      </c>
      <c r="C115" s="1" t="s">
        <v>91</v>
      </c>
    </row>
    <row r="116" spans="1:3" ht="126" customHeight="1" thickBot="1" x14ac:dyDescent="0.3">
      <c r="A116" s="6">
        <f>DATE(YEAR(A121),MONTH(A121),DAY(A121)-3)</f>
        <v>45521</v>
      </c>
      <c r="B116" s="1" t="s">
        <v>448</v>
      </c>
      <c r="C116" s="1" t="s">
        <v>164</v>
      </c>
    </row>
    <row r="117" spans="1:3" ht="126" customHeight="1" thickBot="1" x14ac:dyDescent="0.3">
      <c r="A117" s="6">
        <f>DATE(YEAR(A116),MONTH(A116),DAY(A116)+1)</f>
        <v>45522</v>
      </c>
      <c r="B117" s="1" t="s">
        <v>420</v>
      </c>
      <c r="C117" s="1" t="s">
        <v>419</v>
      </c>
    </row>
    <row r="118" spans="1:3" ht="126" customHeight="1" thickBot="1" x14ac:dyDescent="0.3">
      <c r="A118" s="6">
        <v>45522</v>
      </c>
      <c r="B118" s="1" t="s">
        <v>421</v>
      </c>
      <c r="C118" s="1" t="s">
        <v>5</v>
      </c>
    </row>
    <row r="119" spans="1:3" ht="126" customHeight="1" thickBot="1" x14ac:dyDescent="0.3">
      <c r="A119" s="6">
        <f>DATE(YEAR(A121),MONTH(A121),DAY(A121)-1)</f>
        <v>45523</v>
      </c>
      <c r="B119" s="1" t="s">
        <v>161</v>
      </c>
      <c r="C119" s="1" t="s">
        <v>162</v>
      </c>
    </row>
    <row r="120" spans="1:3" ht="126" customHeight="1" thickBot="1" x14ac:dyDescent="0.3">
      <c r="A120" s="6">
        <f>DATE(YEAR(A121),MONTH(A121),DAY(A121)-1)</f>
        <v>45523</v>
      </c>
      <c r="B120" s="1" t="s">
        <v>92</v>
      </c>
      <c r="C120" s="1" t="s">
        <v>430</v>
      </c>
    </row>
    <row r="121" spans="1:3" ht="126" customHeight="1" thickBot="1" x14ac:dyDescent="0.3">
      <c r="A121" s="51">
        <v>45524</v>
      </c>
      <c r="B121" s="54" t="s">
        <v>435</v>
      </c>
      <c r="C121" s="55" t="s">
        <v>163</v>
      </c>
    </row>
    <row r="122" spans="1:3" ht="126" customHeight="1" thickBot="1" x14ac:dyDescent="0.3">
      <c r="A122" s="6">
        <v>45524</v>
      </c>
      <c r="B122" s="1" t="s">
        <v>205</v>
      </c>
      <c r="C122" s="1" t="s">
        <v>366</v>
      </c>
    </row>
    <row r="123" spans="1:3" ht="126" customHeight="1" thickBot="1" x14ac:dyDescent="0.3">
      <c r="A123" s="6">
        <f>DATE(YEAR(A121),MONTH(A121),DAY(A121))</f>
        <v>45524</v>
      </c>
      <c r="B123" s="1" t="s">
        <v>208</v>
      </c>
      <c r="C123" s="1" t="s">
        <v>422</v>
      </c>
    </row>
    <row r="124" spans="1:3" ht="126" customHeight="1" thickBot="1" x14ac:dyDescent="0.3">
      <c r="A124" s="6">
        <v>45524</v>
      </c>
      <c r="B124" s="1" t="s">
        <v>333</v>
      </c>
      <c r="C124" s="1" t="s">
        <v>423</v>
      </c>
    </row>
    <row r="125" spans="1:3" ht="126" customHeight="1" thickBot="1" x14ac:dyDescent="0.3">
      <c r="A125" s="6">
        <f>DATE(YEAR(A121),MONTH(A121),DAY(A121))</f>
        <v>45524</v>
      </c>
      <c r="B125" s="1" t="s">
        <v>210</v>
      </c>
      <c r="C125" s="1" t="s">
        <v>426</v>
      </c>
    </row>
    <row r="126" spans="1:3" ht="126" customHeight="1" thickBot="1" x14ac:dyDescent="0.3">
      <c r="A126" s="6">
        <f>DATE(YEAR(A121),MONTH(A121),DAY(A121))</f>
        <v>45524</v>
      </c>
      <c r="B126" s="1" t="s">
        <v>165</v>
      </c>
      <c r="C126" s="1" t="s">
        <v>424</v>
      </c>
    </row>
    <row r="127" spans="1:3" ht="126" customHeight="1" thickBot="1" x14ac:dyDescent="0.3">
      <c r="A127" s="6">
        <f>DATE(YEAR(A121),MONTH(A121),DAY(A121))</f>
        <v>45524</v>
      </c>
      <c r="B127" s="1" t="s">
        <v>166</v>
      </c>
      <c r="C127" s="1" t="s">
        <v>425</v>
      </c>
    </row>
    <row r="128" spans="1:3" ht="126" customHeight="1" thickBot="1" x14ac:dyDescent="0.3">
      <c r="A128" s="6">
        <f>DATE(YEAR(A121),MONTH(A121),DAY(A121))</f>
        <v>45524</v>
      </c>
      <c r="B128" s="1" t="s">
        <v>167</v>
      </c>
      <c r="C128" s="1" t="s">
        <v>169</v>
      </c>
    </row>
    <row r="129" spans="1:3" ht="126" customHeight="1" thickBot="1" x14ac:dyDescent="0.3">
      <c r="A129" s="6">
        <f>DATE(YEAR(A121),MONTH(A121),DAY(A121)+1)</f>
        <v>45525</v>
      </c>
      <c r="B129" s="1" t="s">
        <v>211</v>
      </c>
      <c r="C129" s="1" t="s">
        <v>168</v>
      </c>
    </row>
    <row r="130" spans="1:3" ht="126" customHeight="1" thickBot="1" x14ac:dyDescent="0.3">
      <c r="A130" s="6">
        <f>DATE(YEAR(A121),MONTH(A121),DAY(A121)+2)</f>
        <v>45526</v>
      </c>
      <c r="B130" s="1" t="s">
        <v>207</v>
      </c>
      <c r="C130" s="1" t="s">
        <v>427</v>
      </c>
    </row>
    <row r="131" spans="1:3" ht="126" customHeight="1" thickBot="1" x14ac:dyDescent="0.3">
      <c r="A131" s="6">
        <f>DATE(YEAR(A121),MONTH(A121),DAY(A121)+2)</f>
        <v>45526</v>
      </c>
      <c r="B131" s="26" t="s">
        <v>206</v>
      </c>
      <c r="C131" s="1" t="s">
        <v>398</v>
      </c>
    </row>
    <row r="132" spans="1:3" ht="126" customHeight="1" thickBot="1" x14ac:dyDescent="0.3">
      <c r="A132" s="6">
        <f>DATE(YEAR(A121),MONTH(A121),DAY(A121)+3)</f>
        <v>45527</v>
      </c>
      <c r="B132" s="1" t="s">
        <v>170</v>
      </c>
      <c r="C132" s="1" t="s">
        <v>401</v>
      </c>
    </row>
    <row r="133" spans="1:3" ht="126" customHeight="1" thickBot="1" x14ac:dyDescent="0.3">
      <c r="A133" s="6">
        <v>45528</v>
      </c>
      <c r="B133" s="1" t="s">
        <v>21</v>
      </c>
      <c r="C133" s="1" t="s">
        <v>399</v>
      </c>
    </row>
    <row r="134" spans="1:3" ht="126" customHeight="1" thickBot="1" x14ac:dyDescent="0.3">
      <c r="A134" s="6">
        <v>45528</v>
      </c>
      <c r="B134" s="1" t="s">
        <v>397</v>
      </c>
      <c r="C134" s="1" t="s">
        <v>400</v>
      </c>
    </row>
    <row r="135" spans="1:3" ht="126" customHeight="1" thickBot="1" x14ac:dyDescent="0.3">
      <c r="A135" s="6">
        <v>45528</v>
      </c>
      <c r="B135" s="1" t="s">
        <v>23</v>
      </c>
      <c r="C135" s="1" t="s">
        <v>171</v>
      </c>
    </row>
    <row r="136" spans="1:3" ht="126" customHeight="1" thickBot="1" x14ac:dyDescent="0.3">
      <c r="A136" s="6">
        <f>DATE(YEAR(A121),MONTH(A121),DAY(A121)+5)</f>
        <v>45529</v>
      </c>
      <c r="B136" s="1" t="s">
        <v>172</v>
      </c>
      <c r="C136" s="1" t="s">
        <v>428</v>
      </c>
    </row>
    <row r="137" spans="1:3" ht="126" customHeight="1" thickBot="1" x14ac:dyDescent="0.3">
      <c r="A137" s="6">
        <v>45529</v>
      </c>
      <c r="B137" s="1" t="s">
        <v>348</v>
      </c>
      <c r="C137" s="1" t="s">
        <v>173</v>
      </c>
    </row>
    <row r="138" spans="1:3" ht="126" customHeight="1" thickBot="1" x14ac:dyDescent="0.3">
      <c r="A138" s="6">
        <f>DATE(YEAR(A121),MONTH(A121),DAY(A121)+8)</f>
        <v>45532</v>
      </c>
      <c r="B138" s="1" t="s">
        <v>174</v>
      </c>
      <c r="C138" s="1" t="s">
        <v>429</v>
      </c>
    </row>
    <row r="139" spans="1:3" ht="126" customHeight="1" thickBot="1" x14ac:dyDescent="0.3">
      <c r="A139" s="6">
        <f>DATE(YEAR(A121),MONTH(A121),DAY(A121)+8)</f>
        <v>45532</v>
      </c>
      <c r="B139" s="1" t="s">
        <v>175</v>
      </c>
      <c r="C139" s="1" t="s">
        <v>176</v>
      </c>
    </row>
    <row r="140" spans="1:3" ht="126" customHeight="1" thickBot="1" x14ac:dyDescent="0.3">
      <c r="A140" s="6">
        <f>DATE(YEAR(A138),MONTH(A138),DAY(A138))</f>
        <v>45532</v>
      </c>
      <c r="B140" s="1" t="s">
        <v>6</v>
      </c>
      <c r="C140" s="1" t="s">
        <v>177</v>
      </c>
    </row>
    <row r="141" spans="1:3" ht="126" customHeight="1" thickBot="1" x14ac:dyDescent="0.3">
      <c r="A141" s="6">
        <f>DATE(YEAR(A121),MONTH(A121),DAY(A121)+9)</f>
        <v>45533</v>
      </c>
      <c r="B141" s="1" t="s">
        <v>179</v>
      </c>
      <c r="C141" s="1" t="s">
        <v>178</v>
      </c>
    </row>
    <row r="142" spans="1:3" ht="126" customHeight="1" thickBot="1" x14ac:dyDescent="0.3">
      <c r="A142" s="6">
        <f>DATE(YEAR(A138),MONTH(A138),DAY(A138)+7)</f>
        <v>45539</v>
      </c>
      <c r="B142" s="1" t="s">
        <v>438</v>
      </c>
      <c r="C142" s="1" t="s">
        <v>180</v>
      </c>
    </row>
    <row r="143" spans="1:3" ht="126" customHeight="1" thickBot="1" x14ac:dyDescent="0.3">
      <c r="A143" s="6">
        <v>45539</v>
      </c>
      <c r="B143" s="26" t="s">
        <v>468</v>
      </c>
      <c r="C143" s="1" t="s">
        <v>132</v>
      </c>
    </row>
    <row r="144" spans="1:3" ht="126" customHeight="1" thickBot="1" x14ac:dyDescent="0.3">
      <c r="A144" s="6">
        <v>45541</v>
      </c>
      <c r="B144" s="26" t="s">
        <v>470</v>
      </c>
      <c r="C144" s="1" t="s">
        <v>469</v>
      </c>
    </row>
    <row r="145" spans="1:3" ht="126" customHeight="1" thickBot="1" x14ac:dyDescent="0.3">
      <c r="A145" s="6">
        <f>DATE(YEAR(A167),MONTH(A167),DAY(A167)-45)</f>
        <v>45546</v>
      </c>
      <c r="B145" s="1" t="s">
        <v>7</v>
      </c>
      <c r="C145" s="1" t="s">
        <v>22</v>
      </c>
    </row>
    <row r="146" spans="1:3" ht="126" customHeight="1" thickBot="1" x14ac:dyDescent="0.3">
      <c r="A146" s="6">
        <v>45548</v>
      </c>
      <c r="B146" s="1" t="s">
        <v>331</v>
      </c>
      <c r="C146" s="1" t="s">
        <v>114</v>
      </c>
    </row>
    <row r="147" spans="1:3" ht="126" customHeight="1" thickBot="1" x14ac:dyDescent="0.3">
      <c r="A147" s="6">
        <f>DATE(YEAR(A121),MONTH(A121),DAY(A121)+30)</f>
        <v>45554</v>
      </c>
      <c r="B147" s="1" t="s">
        <v>329</v>
      </c>
      <c r="C147" s="1" t="s">
        <v>122</v>
      </c>
    </row>
    <row r="148" spans="1:3" ht="126" customHeight="1" thickBot="1" x14ac:dyDescent="0.3">
      <c r="A148" s="6">
        <f>DATE(YEAR(A179),MONTH(A179),DAY(A179)-45)</f>
        <v>45556</v>
      </c>
      <c r="B148" s="1" t="s">
        <v>294</v>
      </c>
      <c r="C148" s="1" t="s">
        <v>218</v>
      </c>
    </row>
    <row r="149" spans="1:3" ht="126" customHeight="1" thickBot="1" x14ac:dyDescent="0.3">
      <c r="A149" s="6">
        <v>45557</v>
      </c>
      <c r="B149" s="1" t="s">
        <v>183</v>
      </c>
      <c r="C149" s="1" t="s">
        <v>181</v>
      </c>
    </row>
    <row r="150" spans="1:3" ht="126" customHeight="1" thickBot="1" x14ac:dyDescent="0.3">
      <c r="A150" s="6">
        <f>DATE(YEAR(A179),MONTH(A179),DAY(A179)-43)</f>
        <v>45558</v>
      </c>
      <c r="B150" s="1" t="s">
        <v>182</v>
      </c>
      <c r="C150" s="1" t="s">
        <v>184</v>
      </c>
    </row>
    <row r="151" spans="1:3" ht="126" customHeight="1" thickBot="1" x14ac:dyDescent="0.3">
      <c r="A151" s="6">
        <v>45561</v>
      </c>
      <c r="B151" s="1" t="s">
        <v>442</v>
      </c>
      <c r="C151" s="1" t="s">
        <v>24</v>
      </c>
    </row>
    <row r="152" spans="1:3" ht="126" customHeight="1" thickBot="1" x14ac:dyDescent="0.3">
      <c r="A152" s="6">
        <f>DATE(YEAR(A179),MONTH(A179),DAY(A179)-40)</f>
        <v>45561</v>
      </c>
      <c r="B152" s="1" t="s">
        <v>349</v>
      </c>
      <c r="C152" s="1" t="s">
        <v>101</v>
      </c>
    </row>
    <row r="153" spans="1:3" ht="126" customHeight="1" thickBot="1" x14ac:dyDescent="0.3">
      <c r="A153" s="6">
        <v>45562</v>
      </c>
      <c r="B153" s="1" t="s">
        <v>463</v>
      </c>
      <c r="C153" s="1" t="s">
        <v>119</v>
      </c>
    </row>
    <row r="154" spans="1:3" ht="126" customHeight="1" thickBot="1" x14ac:dyDescent="0.3">
      <c r="A154" s="6">
        <f>DATE(YEAR(A167),MONTH(A167),DAY(A167)-25)</f>
        <v>45566</v>
      </c>
      <c r="B154" s="1" t="s">
        <v>446</v>
      </c>
      <c r="C154" s="1" t="s">
        <v>441</v>
      </c>
    </row>
    <row r="155" spans="1:3" ht="126" customHeight="1" thickBot="1" x14ac:dyDescent="0.3">
      <c r="A155" s="6">
        <v>45566</v>
      </c>
      <c r="B155" s="1" t="s">
        <v>447</v>
      </c>
      <c r="C155" s="1" t="s">
        <v>25</v>
      </c>
    </row>
    <row r="156" spans="1:3" ht="126" customHeight="1" thickBot="1" x14ac:dyDescent="0.3">
      <c r="A156" s="6">
        <f>DATE(YEAR(A179),MONTH(A179),DAY(A179)-33)</f>
        <v>45568</v>
      </c>
      <c r="B156" s="1" t="s">
        <v>350</v>
      </c>
      <c r="C156" s="1" t="s">
        <v>101</v>
      </c>
    </row>
    <row r="157" spans="1:3" ht="126" customHeight="1" thickBot="1" x14ac:dyDescent="0.3">
      <c r="A157" s="6">
        <f>DATE(YEAR(A179),MONTH(A179),DAY(A179)-30)</f>
        <v>45571</v>
      </c>
      <c r="B157" s="1" t="s">
        <v>327</v>
      </c>
      <c r="C157" s="1" t="s">
        <v>143</v>
      </c>
    </row>
    <row r="158" spans="1:3" ht="126" customHeight="1" thickBot="1" x14ac:dyDescent="0.3">
      <c r="A158" s="6">
        <f>DATE(YEAR(A179),MONTH(A179),DAY(A179)-30)</f>
        <v>45571</v>
      </c>
      <c r="B158" s="26" t="s">
        <v>353</v>
      </c>
      <c r="C158" s="1" t="s">
        <v>83</v>
      </c>
    </row>
    <row r="159" spans="1:3" ht="126" customHeight="1" thickBot="1" x14ac:dyDescent="0.3">
      <c r="A159" s="6">
        <f>DATE(YEAR(A179),MONTH(A179),DAY(A179)-29)</f>
        <v>45572</v>
      </c>
      <c r="B159" s="1" t="s">
        <v>185</v>
      </c>
      <c r="C159" s="1" t="s">
        <v>146</v>
      </c>
    </row>
    <row r="160" spans="1:3" ht="126" customHeight="1" thickBot="1" x14ac:dyDescent="0.3">
      <c r="A160" s="6">
        <f>DATE(YEAR(A167),MONTH(A167),DAY(A167)-14)</f>
        <v>45577</v>
      </c>
      <c r="B160" s="1" t="s">
        <v>186</v>
      </c>
      <c r="C160" s="1" t="s">
        <v>147</v>
      </c>
    </row>
    <row r="161" spans="1:3" ht="126" customHeight="1" thickBot="1" x14ac:dyDescent="0.3">
      <c r="A161" s="6">
        <f>DATE(YEAR(A179),MONTH(A179),DAY(A179)-20)</f>
        <v>45581</v>
      </c>
      <c r="B161" s="1" t="s">
        <v>187</v>
      </c>
      <c r="C161" s="1" t="s">
        <v>149</v>
      </c>
    </row>
    <row r="162" spans="1:3" ht="126" customHeight="1" thickBot="1" x14ac:dyDescent="0.3">
      <c r="A162" s="6">
        <f>DATE(YEAR(A167),MONTH(A167),DAY(A167)-7)</f>
        <v>45584</v>
      </c>
      <c r="B162" s="1" t="s">
        <v>188</v>
      </c>
      <c r="C162" s="1" t="s">
        <v>152</v>
      </c>
    </row>
    <row r="163" spans="1:3" ht="126" customHeight="1" thickBot="1" x14ac:dyDescent="0.3">
      <c r="A163" s="6" t="s">
        <v>325</v>
      </c>
      <c r="B163" s="26" t="s">
        <v>326</v>
      </c>
      <c r="C163" s="1" t="s">
        <v>225</v>
      </c>
    </row>
    <row r="164" spans="1:3" ht="126" customHeight="1" thickBot="1" x14ac:dyDescent="0.3">
      <c r="A164" s="6">
        <f>DATE(YEAR(A179),MONTH(A179),DAY(A179)-14)</f>
        <v>45587</v>
      </c>
      <c r="B164" s="1" t="s">
        <v>189</v>
      </c>
      <c r="C164" s="1" t="s">
        <v>190</v>
      </c>
    </row>
    <row r="165" spans="1:3" ht="126" customHeight="1" thickBot="1" x14ac:dyDescent="0.3">
      <c r="A165" s="6">
        <f>DATE(YEAR(A179),MONTH(A179),DAY(A179)-12)</f>
        <v>45589</v>
      </c>
      <c r="B165" s="1" t="s">
        <v>362</v>
      </c>
      <c r="C165" s="1" t="s">
        <v>279</v>
      </c>
    </row>
    <row r="166" spans="1:3" ht="126" customHeight="1" thickBot="1" x14ac:dyDescent="0.3">
      <c r="A166" s="6">
        <f>DATE(YEAR(A179),MONTH(A179),DAY(A179)-10)</f>
        <v>45591</v>
      </c>
      <c r="B166" s="1" t="s">
        <v>324</v>
      </c>
      <c r="C166" s="1" t="s">
        <v>281</v>
      </c>
    </row>
    <row r="167" spans="1:3" ht="126" customHeight="1" thickBot="1" x14ac:dyDescent="0.3">
      <c r="A167" s="6">
        <f>DATE(YEAR(A179),MONTH(A179),DAY(A179)-10)</f>
        <v>45591</v>
      </c>
      <c r="B167" s="1" t="s">
        <v>449</v>
      </c>
      <c r="C167" s="1" t="s">
        <v>285</v>
      </c>
    </row>
    <row r="168" spans="1:3" ht="126" customHeight="1" thickBot="1" x14ac:dyDescent="0.3">
      <c r="A168" s="6">
        <f>DATE(YEAR(A181),MONTH(A181),DAY(A181)-10)</f>
        <v>45591</v>
      </c>
      <c r="B168" s="26" t="s">
        <v>283</v>
      </c>
      <c r="C168" s="1" t="s">
        <v>282</v>
      </c>
    </row>
    <row r="169" spans="1:3" ht="126" customHeight="1" thickBot="1" x14ac:dyDescent="0.3">
      <c r="A169" s="6">
        <f>DATE(YEAR(A167),MONTH(A167),DAY(A167)+1)</f>
        <v>45592</v>
      </c>
      <c r="B169" s="1" t="s">
        <v>284</v>
      </c>
      <c r="C169" s="1" t="s">
        <v>191</v>
      </c>
    </row>
    <row r="170" spans="1:3" ht="126" customHeight="1" thickBot="1" x14ac:dyDescent="0.3">
      <c r="A170" s="6">
        <f>DATE(YEAR(A141),MONTH(A141),DAY(A141)+60)</f>
        <v>45593</v>
      </c>
      <c r="B170" s="1" t="s">
        <v>192</v>
      </c>
      <c r="C170" s="1" t="s">
        <v>193</v>
      </c>
    </row>
    <row r="171" spans="1:3" ht="126" customHeight="1" thickBot="1" x14ac:dyDescent="0.3">
      <c r="A171" s="6">
        <f>DATE(YEAR(A179),MONTH(A179),DAY(A179)-7)</f>
        <v>45594</v>
      </c>
      <c r="B171" s="1" t="s">
        <v>194</v>
      </c>
      <c r="C171" s="1" t="s">
        <v>158</v>
      </c>
    </row>
    <row r="172" spans="1:3" ht="126" customHeight="1" thickBot="1" x14ac:dyDescent="0.3">
      <c r="A172" s="6">
        <f>DATE(YEAR(A179),MONTH(A179),DAY(A179)-7)</f>
        <v>45594</v>
      </c>
      <c r="B172" s="1" t="s">
        <v>323</v>
      </c>
      <c r="C172" s="1" t="s">
        <v>157</v>
      </c>
    </row>
    <row r="173" spans="1:3" ht="186" customHeight="1" thickBot="1" x14ac:dyDescent="0.3">
      <c r="A173" s="6">
        <f>DATE(YEAR(A179),MONTH(A179),DAY(A179)-4)</f>
        <v>45597</v>
      </c>
      <c r="B173" s="26" t="s">
        <v>89</v>
      </c>
      <c r="C173" s="1" t="s">
        <v>195</v>
      </c>
    </row>
    <row r="174" spans="1:3" ht="126" customHeight="1" thickBot="1" x14ac:dyDescent="0.3">
      <c r="A174" s="6">
        <f>DATE(YEAR(A179),MONTH(A179),DAY(A179)-3)</f>
        <v>45598</v>
      </c>
      <c r="B174" s="1" t="s">
        <v>450</v>
      </c>
      <c r="C174" s="1" t="s">
        <v>286</v>
      </c>
    </row>
    <row r="175" spans="1:3" ht="126" customHeight="1" thickBot="1" x14ac:dyDescent="0.3">
      <c r="A175" s="6">
        <f>DATE(YEAR(A174),MONTH(A174),DAY(A174)+1)</f>
        <v>45599</v>
      </c>
      <c r="B175" s="1" t="s">
        <v>296</v>
      </c>
      <c r="C175" s="1" t="s">
        <v>295</v>
      </c>
    </row>
    <row r="176" spans="1:3" ht="126" customHeight="1" thickBot="1" x14ac:dyDescent="0.3">
      <c r="A176" s="6">
        <f>DATE(YEAR(A179),MONTH(A179),DAY(A179)-2)</f>
        <v>45599</v>
      </c>
      <c r="B176" s="1" t="s">
        <v>196</v>
      </c>
      <c r="C176" s="1" t="s">
        <v>197</v>
      </c>
    </row>
    <row r="177" spans="1:3" ht="126" customHeight="1" thickBot="1" x14ac:dyDescent="0.3">
      <c r="A177" s="6">
        <f>DATE(YEAR(A179),MONTH(A179),DAY(A179)-1)</f>
        <v>45600</v>
      </c>
      <c r="B177" s="1" t="s">
        <v>26</v>
      </c>
      <c r="C177" s="1" t="s">
        <v>321</v>
      </c>
    </row>
    <row r="178" spans="1:3" ht="126" customHeight="1" thickBot="1" x14ac:dyDescent="0.3">
      <c r="A178" s="6">
        <f>DATE(YEAR(A179),MONTH(A179),DAY(A179)-1)</f>
        <v>45600</v>
      </c>
      <c r="B178" s="1" t="s">
        <v>92</v>
      </c>
      <c r="C178" s="1" t="s">
        <v>322</v>
      </c>
    </row>
    <row r="179" spans="1:3" ht="126" customHeight="1" thickBot="1" x14ac:dyDescent="0.3">
      <c r="A179" s="51">
        <v>45601</v>
      </c>
      <c r="B179" s="28" t="s">
        <v>436</v>
      </c>
      <c r="C179" s="55" t="s">
        <v>4</v>
      </c>
    </row>
    <row r="180" spans="1:3" ht="126" customHeight="1" thickBot="1" x14ac:dyDescent="0.3">
      <c r="A180" s="6">
        <f>DATE(YEAR(A179),MONTH(A179),DAY(A179))</f>
        <v>45601</v>
      </c>
      <c r="B180" s="1" t="s">
        <v>319</v>
      </c>
      <c r="C180" s="1" t="s">
        <v>320</v>
      </c>
    </row>
    <row r="181" spans="1:3" ht="126" customHeight="1" thickBot="1" x14ac:dyDescent="0.3">
      <c r="A181" s="6">
        <f>DATE(YEAR(A180),MONTH(A180),DAY(A180))</f>
        <v>45601</v>
      </c>
      <c r="B181" s="26" t="s">
        <v>209</v>
      </c>
      <c r="C181" s="1" t="s">
        <v>335</v>
      </c>
    </row>
    <row r="182" spans="1:3" ht="126" customHeight="1" thickBot="1" x14ac:dyDescent="0.3">
      <c r="A182" s="6">
        <v>45601</v>
      </c>
      <c r="B182" s="1" t="s">
        <v>334</v>
      </c>
      <c r="C182" s="1" t="s">
        <v>431</v>
      </c>
    </row>
    <row r="183" spans="1:3" ht="126" customHeight="1" thickBot="1" x14ac:dyDescent="0.3">
      <c r="A183" s="6">
        <f>DATE(YEAR(A179),MONTH(A179),DAY(A179))</f>
        <v>45601</v>
      </c>
      <c r="B183" s="1" t="s">
        <v>318</v>
      </c>
      <c r="C183" s="1" t="s">
        <v>426</v>
      </c>
    </row>
    <row r="184" spans="1:3" ht="126" customHeight="1" thickBot="1" x14ac:dyDescent="0.3">
      <c r="A184" s="6">
        <f>DATE(YEAR(A179),MONTH(A179),DAY(A179)+1)</f>
        <v>45602</v>
      </c>
      <c r="B184" s="1" t="s">
        <v>199</v>
      </c>
      <c r="C184" s="1" t="s">
        <v>432</v>
      </c>
    </row>
    <row r="185" spans="1:3" ht="126" customHeight="1" thickBot="1" x14ac:dyDescent="0.3">
      <c r="A185" s="6">
        <f>DATE(YEAR(A179),MONTH(A179),DAY(A179)+2)</f>
        <v>45603</v>
      </c>
      <c r="B185" s="1" t="s">
        <v>204</v>
      </c>
      <c r="C185" s="1" t="s">
        <v>19</v>
      </c>
    </row>
    <row r="186" spans="1:3" ht="126" customHeight="1" thickBot="1" x14ac:dyDescent="0.3">
      <c r="A186" s="6">
        <f>DATE(YEAR(A179),MONTH(A179),DAY(A179)+2)</f>
        <v>45603</v>
      </c>
      <c r="B186" s="26" t="s">
        <v>317</v>
      </c>
      <c r="C186" s="1" t="s">
        <v>198</v>
      </c>
    </row>
    <row r="187" spans="1:3" ht="126" customHeight="1" thickBot="1" x14ac:dyDescent="0.3">
      <c r="A187" s="6">
        <f>DATE(YEAR(A179),MONTH(A179),DAY(A179)+4)</f>
        <v>45605</v>
      </c>
      <c r="B187" s="1" t="s">
        <v>202</v>
      </c>
      <c r="C187" s="1" t="s">
        <v>201</v>
      </c>
    </row>
    <row r="188" spans="1:3" ht="126" customHeight="1" thickBot="1" x14ac:dyDescent="0.3">
      <c r="A188" s="6">
        <f>DATE(YEAR(A179),MONTH(A179),DAY(A179)+9)</f>
        <v>45610</v>
      </c>
      <c r="B188" s="1" t="s">
        <v>203</v>
      </c>
      <c r="C188" s="1" t="s">
        <v>200</v>
      </c>
    </row>
    <row r="189" spans="1:3" ht="126" customHeight="1" thickBot="1" x14ac:dyDescent="0.3">
      <c r="A189" s="6">
        <f>DATE(YEAR(A179),MONTH(A179),DAY(A179)+10)</f>
        <v>45611</v>
      </c>
      <c r="B189" s="1" t="s">
        <v>8</v>
      </c>
      <c r="C189" s="1" t="s">
        <v>108</v>
      </c>
    </row>
    <row r="190" spans="1:3" ht="126" customHeight="1" thickBot="1" x14ac:dyDescent="0.3">
      <c r="A190" s="6">
        <f>DATE(YEAR(A179),MONTH(A179),DAY(A179)+13)</f>
        <v>45614</v>
      </c>
      <c r="B190" s="1" t="s">
        <v>313</v>
      </c>
      <c r="C190" s="1" t="s">
        <v>312</v>
      </c>
    </row>
    <row r="191" spans="1:3" ht="126" customHeight="1" thickBot="1" x14ac:dyDescent="0.3">
      <c r="A191" s="6">
        <f>DATE(YEAR(A179),MONTH(A179),DAY(A179)+13)</f>
        <v>45614</v>
      </c>
      <c r="B191" s="26" t="s">
        <v>311</v>
      </c>
      <c r="C191" s="1" t="s">
        <v>310</v>
      </c>
    </row>
    <row r="192" spans="1:3" ht="126" customHeight="1" thickBot="1" x14ac:dyDescent="0.3">
      <c r="A192" s="6">
        <f>DATE(YEAR(A190),MONTH(A190),DAY(A190))</f>
        <v>45614</v>
      </c>
      <c r="B192" s="1" t="s">
        <v>316</v>
      </c>
      <c r="C192" s="1" t="s">
        <v>309</v>
      </c>
    </row>
    <row r="193" spans="1:3" ht="126" customHeight="1" thickBot="1" x14ac:dyDescent="0.3">
      <c r="A193" s="6">
        <f>DATE(YEAR(A179),MONTH(A179),DAY(A179)+14)</f>
        <v>45615</v>
      </c>
      <c r="B193" s="1" t="s">
        <v>314</v>
      </c>
      <c r="C193" s="1" t="s">
        <v>315</v>
      </c>
    </row>
    <row r="194" spans="1:3" ht="126" customHeight="1" thickBot="1" x14ac:dyDescent="0.3">
      <c r="A194" s="6">
        <f>DATE(YEAR(A179),MONTH(A179),DAY(A179)+15)</f>
        <v>45616</v>
      </c>
      <c r="B194" s="1" t="s">
        <v>298</v>
      </c>
      <c r="C194" s="1" t="s">
        <v>354</v>
      </c>
    </row>
    <row r="195" spans="1:3" ht="126" customHeight="1" thickBot="1" x14ac:dyDescent="0.3">
      <c r="A195" s="6">
        <f>DATE(YEAR(A190),MONTH(A190),DAY(A190)+7)</f>
        <v>45621</v>
      </c>
      <c r="B195" s="1" t="s">
        <v>433</v>
      </c>
      <c r="C195" s="1" t="s">
        <v>299</v>
      </c>
    </row>
    <row r="196" spans="1:3" ht="126" customHeight="1" thickBot="1" x14ac:dyDescent="0.3">
      <c r="A196" s="6">
        <v>44166</v>
      </c>
      <c r="B196" s="1" t="s">
        <v>300</v>
      </c>
      <c r="C196" s="1" t="s">
        <v>301</v>
      </c>
    </row>
    <row r="197" spans="1:3" ht="126" customHeight="1" thickBot="1" x14ac:dyDescent="0.3">
      <c r="A197" s="6">
        <f>DATE(YEAR(A179),MONTH(A179),DAY(A179)+30)</f>
        <v>45631</v>
      </c>
      <c r="B197" s="1" t="s">
        <v>328</v>
      </c>
      <c r="C197" s="1" t="s">
        <v>122</v>
      </c>
    </row>
    <row r="198" spans="1:3" ht="148.5" customHeight="1" thickBot="1" x14ac:dyDescent="0.3">
      <c r="A198" s="6">
        <v>45631</v>
      </c>
      <c r="B198" s="1" t="s">
        <v>330</v>
      </c>
      <c r="C198" s="1" t="s">
        <v>114</v>
      </c>
    </row>
    <row r="199" spans="1:3" ht="126" customHeight="1" thickBot="1" x14ac:dyDescent="0.3">
      <c r="A199" s="6">
        <v>45637</v>
      </c>
      <c r="B199" s="1" t="s">
        <v>456</v>
      </c>
      <c r="C199" s="1" t="s">
        <v>336</v>
      </c>
    </row>
    <row r="200" spans="1:3" ht="126" customHeight="1" thickBot="1" x14ac:dyDescent="0.3">
      <c r="A200" s="6">
        <v>45641</v>
      </c>
      <c r="B200" s="1" t="s">
        <v>363</v>
      </c>
      <c r="C200" s="1" t="s">
        <v>27</v>
      </c>
    </row>
    <row r="201" spans="1:3" ht="126" customHeight="1" thickBot="1" x14ac:dyDescent="0.3">
      <c r="A201" s="6">
        <v>44180</v>
      </c>
      <c r="B201" s="1" t="s">
        <v>303</v>
      </c>
      <c r="C201" s="1" t="s">
        <v>302</v>
      </c>
    </row>
    <row r="202" spans="1:3" ht="126" customHeight="1" thickBot="1" x14ac:dyDescent="0.3">
      <c r="A202" s="6">
        <v>44180</v>
      </c>
      <c r="B202" s="1" t="s">
        <v>304</v>
      </c>
      <c r="C202" s="1" t="s">
        <v>305</v>
      </c>
    </row>
    <row r="203" spans="1:3" ht="126" customHeight="1" thickBot="1" x14ac:dyDescent="0.3">
      <c r="A203" s="6">
        <v>45643</v>
      </c>
      <c r="B203" s="1" t="s">
        <v>457</v>
      </c>
      <c r="C203" s="1" t="s">
        <v>306</v>
      </c>
    </row>
    <row r="204" spans="1:3" ht="126" customHeight="1" thickBot="1" x14ac:dyDescent="0.3">
      <c r="A204" s="6">
        <v>45645</v>
      </c>
      <c r="B204" s="1" t="s">
        <v>307</v>
      </c>
      <c r="C204" s="1" t="s">
        <v>119</v>
      </c>
    </row>
    <row r="205" spans="1:3" ht="126" customHeight="1" thickBot="1" x14ac:dyDescent="0.3">
      <c r="A205" s="6">
        <v>44196</v>
      </c>
      <c r="B205" s="1" t="s">
        <v>374</v>
      </c>
      <c r="C205" s="1" t="s">
        <v>308</v>
      </c>
    </row>
    <row r="206" spans="1:3" ht="126" customHeight="1" thickBot="1" x14ac:dyDescent="0.3">
      <c r="A206" s="6">
        <v>44196</v>
      </c>
      <c r="B206" s="1" t="s">
        <v>462</v>
      </c>
      <c r="C206" s="1" t="s">
        <v>36</v>
      </c>
    </row>
    <row r="210" spans="1:3" ht="126" customHeight="1" thickBot="1" x14ac:dyDescent="0.3">
      <c r="A210" s="49"/>
      <c r="B210" s="27"/>
      <c r="C210" s="27"/>
    </row>
  </sheetData>
  <pageMargins left="0.7" right="0.7" top="0.75" bottom="0.75" header="0.3" footer="0.3"/>
  <pageSetup scale="75" fitToHeight="0" orientation="portrait" r:id="rId1"/>
  <headerFooter>
    <oddHeader>&amp;L&amp;14Page &amp;P&amp;R&amp;"-,Bold"&amp;20&amp;KC00000 2024 Election Activity Dates</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4152-58DB-46D0-96EA-388FBCE47CE0}">
  <sheetPr>
    <pageSetUpPr fitToPage="1"/>
  </sheetPr>
  <dimension ref="A1:C50"/>
  <sheetViews>
    <sheetView view="pageLayout" topLeftCell="A11" zoomScaleNormal="100" workbookViewId="0">
      <selection activeCell="B4" sqref="B4"/>
    </sheetView>
  </sheetViews>
  <sheetFormatPr defaultColWidth="4.85546875" defaultRowHeight="15.75" thickBottom="1" x14ac:dyDescent="0.3"/>
  <cols>
    <col min="1" max="1" width="19" style="6" customWidth="1"/>
    <col min="2" max="2" width="43.28515625" style="1" customWidth="1"/>
    <col min="3" max="3" width="27.7109375" style="1" customWidth="1"/>
  </cols>
  <sheetData>
    <row r="1" spans="1:3" s="2" customFormat="1" thickBot="1" x14ac:dyDescent="0.3">
      <c r="A1" s="56" t="s">
        <v>371</v>
      </c>
      <c r="B1" s="57" t="s">
        <v>1</v>
      </c>
      <c r="C1" s="57" t="s">
        <v>2</v>
      </c>
    </row>
    <row r="2" spans="1:3" s="2" customFormat="1" ht="108" customHeight="1" thickBot="1" x14ac:dyDescent="0.3">
      <c r="A2" s="6" t="s">
        <v>358</v>
      </c>
      <c r="B2" s="3" t="s">
        <v>375</v>
      </c>
      <c r="C2" s="3" t="s">
        <v>373</v>
      </c>
    </row>
    <row r="3" spans="1:3" ht="108" customHeight="1" thickBot="1" x14ac:dyDescent="0.3">
      <c r="A3" s="6" t="s">
        <v>358</v>
      </c>
      <c r="B3" s="3" t="s">
        <v>357</v>
      </c>
      <c r="C3" s="3" t="s">
        <v>386</v>
      </c>
    </row>
    <row r="4" spans="1:3" ht="108" customHeight="1" thickBot="1" x14ac:dyDescent="0.3">
      <c r="A4" s="6" t="s">
        <v>372</v>
      </c>
      <c r="B4" s="1" t="s">
        <v>376</v>
      </c>
      <c r="C4" s="1" t="s">
        <v>385</v>
      </c>
    </row>
    <row r="5" spans="1:3" ht="108" customHeight="1" thickBot="1" x14ac:dyDescent="0.3">
      <c r="A5" s="6" t="s">
        <v>372</v>
      </c>
      <c r="B5" s="1" t="s">
        <v>377</v>
      </c>
      <c r="C5" s="1" t="s">
        <v>387</v>
      </c>
    </row>
    <row r="6" spans="1:3" ht="108" customHeight="1" thickBot="1" x14ac:dyDescent="0.3">
      <c r="A6" s="6">
        <v>45658</v>
      </c>
      <c r="B6" s="1" t="s">
        <v>28</v>
      </c>
      <c r="C6" s="1" t="s">
        <v>29</v>
      </c>
    </row>
    <row r="7" spans="1:3" ht="108" customHeight="1" thickBot="1" x14ac:dyDescent="0.3">
      <c r="A7" s="6">
        <v>45663</v>
      </c>
      <c r="B7" s="1" t="s">
        <v>458</v>
      </c>
      <c r="C7" s="1" t="s">
        <v>459</v>
      </c>
    </row>
    <row r="8" spans="1:3" ht="108" customHeight="1" thickBot="1" x14ac:dyDescent="0.3">
      <c r="A8" s="6">
        <v>45664</v>
      </c>
      <c r="B8" s="1" t="s">
        <v>384</v>
      </c>
      <c r="C8" s="1" t="s">
        <v>391</v>
      </c>
    </row>
    <row r="9" spans="1:3" ht="108" customHeight="1" thickBot="1" x14ac:dyDescent="0.3">
      <c r="A9" s="58">
        <v>45675</v>
      </c>
      <c r="B9" s="1" t="s">
        <v>337</v>
      </c>
      <c r="C9" s="1" t="s">
        <v>338</v>
      </c>
    </row>
    <row r="10" spans="1:3" ht="108" customHeight="1" thickBot="1" x14ac:dyDescent="0.3">
      <c r="A10" s="58">
        <v>45677</v>
      </c>
      <c r="B10" s="1" t="s">
        <v>460</v>
      </c>
      <c r="C10" s="1" t="s">
        <v>461</v>
      </c>
    </row>
    <row r="11" spans="1:3" ht="108" customHeight="1" thickBot="1" x14ac:dyDescent="0.3">
      <c r="A11" s="6">
        <v>45688</v>
      </c>
      <c r="B11" s="1" t="s">
        <v>339</v>
      </c>
      <c r="C11" s="1" t="s">
        <v>30</v>
      </c>
    </row>
    <row r="12" spans="1:3" ht="143.25" customHeight="1" thickBot="1" x14ac:dyDescent="0.3">
      <c r="A12" s="58">
        <v>45689</v>
      </c>
      <c r="B12" s="1" t="s">
        <v>378</v>
      </c>
      <c r="C12" s="1" t="s">
        <v>31</v>
      </c>
    </row>
    <row r="13" spans="1:3" ht="108" customHeight="1" thickBot="1" x14ac:dyDescent="0.3">
      <c r="A13" s="6">
        <v>45703</v>
      </c>
      <c r="B13" s="1" t="s">
        <v>379</v>
      </c>
      <c r="C13" s="1" t="s">
        <v>380</v>
      </c>
    </row>
    <row r="14" spans="1:3" ht="138" customHeight="1" thickBot="1" x14ac:dyDescent="0.3">
      <c r="A14" s="58">
        <v>45717</v>
      </c>
      <c r="B14" s="1" t="s">
        <v>341</v>
      </c>
      <c r="C14" s="1" t="s">
        <v>32</v>
      </c>
    </row>
    <row r="15" spans="1:3" ht="108" customHeight="1" thickBot="1" x14ac:dyDescent="0.3">
      <c r="A15" s="58">
        <v>45720</v>
      </c>
      <c r="B15" s="1" t="s">
        <v>33</v>
      </c>
      <c r="C15" s="1" t="s">
        <v>388</v>
      </c>
    </row>
    <row r="16" spans="1:3" ht="108" customHeight="1" thickBot="1" x14ac:dyDescent="0.3">
      <c r="A16" s="58">
        <v>45747</v>
      </c>
      <c r="B16" s="1" t="s">
        <v>381</v>
      </c>
      <c r="C16" s="1" t="s">
        <v>34</v>
      </c>
    </row>
    <row r="17" spans="1:3" ht="108" customHeight="1" thickBot="1" x14ac:dyDescent="0.3">
      <c r="A17" s="6">
        <v>45748</v>
      </c>
      <c r="B17" s="3" t="s">
        <v>340</v>
      </c>
      <c r="C17" s="3" t="s">
        <v>389</v>
      </c>
    </row>
    <row r="18" spans="1:3" ht="168" customHeight="1" thickBot="1" x14ac:dyDescent="0.3">
      <c r="A18" s="6">
        <v>45767</v>
      </c>
      <c r="B18" s="3" t="s">
        <v>395</v>
      </c>
      <c r="C18" s="3" t="s">
        <v>355</v>
      </c>
    </row>
    <row r="19" spans="1:3" ht="108" customHeight="1" thickBot="1" x14ac:dyDescent="0.3">
      <c r="A19" s="6">
        <v>45779</v>
      </c>
      <c r="B19" s="1" t="s">
        <v>86</v>
      </c>
      <c r="C19" s="1" t="s">
        <v>10</v>
      </c>
    </row>
    <row r="20" spans="1:3" ht="138" customHeight="1" thickBot="1" x14ac:dyDescent="0.3">
      <c r="A20" s="6">
        <v>45816</v>
      </c>
      <c r="B20" s="3" t="s">
        <v>396</v>
      </c>
      <c r="C20" s="3" t="s">
        <v>356</v>
      </c>
    </row>
    <row r="21" spans="1:3" ht="108" customHeight="1" thickBot="1" x14ac:dyDescent="0.3">
      <c r="A21" s="6">
        <v>45869</v>
      </c>
      <c r="B21" s="1" t="s">
        <v>382</v>
      </c>
      <c r="C21" s="1" t="s">
        <v>151</v>
      </c>
    </row>
    <row r="22" spans="1:3" ht="212.25" customHeight="1" thickBot="1" x14ac:dyDescent="0.3">
      <c r="A22" s="6">
        <v>45992</v>
      </c>
      <c r="B22" s="1" t="s">
        <v>392</v>
      </c>
      <c r="C22" s="1" t="s">
        <v>35</v>
      </c>
    </row>
    <row r="23" spans="1:3" ht="126.75" customHeight="1" thickBot="1" x14ac:dyDescent="0.3">
      <c r="A23" s="6">
        <v>45994</v>
      </c>
      <c r="B23" s="1" t="s">
        <v>383</v>
      </c>
      <c r="C23" s="3" t="s">
        <v>390</v>
      </c>
    </row>
    <row r="24" spans="1:3" ht="15" x14ac:dyDescent="0.25">
      <c r="A24" s="4"/>
      <c r="B24" s="5"/>
      <c r="C24" s="5"/>
    </row>
    <row r="25" spans="1:3" ht="15" x14ac:dyDescent="0.25">
      <c r="A25" s="4"/>
      <c r="B25" s="5"/>
      <c r="C25" s="5"/>
    </row>
    <row r="26" spans="1:3" ht="15" x14ac:dyDescent="0.25">
      <c r="A26" s="4"/>
      <c r="B26" s="5"/>
      <c r="C26" s="5"/>
    </row>
    <row r="27" spans="1:3" ht="15" x14ac:dyDescent="0.25">
      <c r="A27"/>
      <c r="B27"/>
      <c r="C27"/>
    </row>
    <row r="28" spans="1:3" ht="15" x14ac:dyDescent="0.25">
      <c r="A28"/>
      <c r="B28"/>
      <c r="C28"/>
    </row>
    <row r="29" spans="1:3" ht="15" x14ac:dyDescent="0.25">
      <c r="A29"/>
      <c r="B29"/>
      <c r="C29"/>
    </row>
    <row r="30" spans="1:3" ht="15" x14ac:dyDescent="0.25">
      <c r="A30" s="4"/>
      <c r="B30" s="5"/>
      <c r="C30" s="5"/>
    </row>
    <row r="31" spans="1:3" ht="15" x14ac:dyDescent="0.25">
      <c r="A31" s="4"/>
      <c r="B31" s="5"/>
      <c r="C31" s="5"/>
    </row>
    <row r="32" spans="1:3" ht="15" x14ac:dyDescent="0.25">
      <c r="A32" s="4"/>
      <c r="B32" s="5"/>
      <c r="C32" s="5"/>
    </row>
    <row r="33" spans="1:3" ht="15" x14ac:dyDescent="0.25">
      <c r="A33" s="4"/>
      <c r="B33" s="5"/>
      <c r="C33" s="5"/>
    </row>
    <row r="34" spans="1:3" ht="15" x14ac:dyDescent="0.25">
      <c r="A34" s="4"/>
      <c r="B34" s="5"/>
      <c r="C34" s="5"/>
    </row>
    <row r="35" spans="1:3" ht="15" x14ac:dyDescent="0.25">
      <c r="A35" s="4"/>
      <c r="B35" s="5"/>
      <c r="C35" s="5"/>
    </row>
    <row r="36" spans="1:3" ht="15" x14ac:dyDescent="0.25">
      <c r="A36" s="4"/>
      <c r="B36" s="5"/>
      <c r="C36" s="5"/>
    </row>
    <row r="37" spans="1:3" ht="15" x14ac:dyDescent="0.25">
      <c r="A37" s="4"/>
      <c r="B37" s="5"/>
      <c r="C37" s="5"/>
    </row>
    <row r="38" spans="1:3" ht="15" x14ac:dyDescent="0.25">
      <c r="A38" s="4"/>
      <c r="B38" s="5"/>
      <c r="C38" s="5"/>
    </row>
    <row r="39" spans="1:3" ht="15" x14ac:dyDescent="0.25">
      <c r="A39" s="4"/>
      <c r="B39" s="5"/>
      <c r="C39" s="5"/>
    </row>
    <row r="40" spans="1:3" ht="15" x14ac:dyDescent="0.25">
      <c r="A40" s="4"/>
      <c r="B40" s="5"/>
      <c r="C40" s="5"/>
    </row>
    <row r="41" spans="1:3" ht="15" x14ac:dyDescent="0.25">
      <c r="A41" s="4"/>
      <c r="B41" s="5"/>
      <c r="C41" s="5"/>
    </row>
    <row r="42" spans="1:3" ht="15" x14ac:dyDescent="0.25">
      <c r="A42" s="4"/>
      <c r="B42" s="5"/>
      <c r="C42" s="5"/>
    </row>
    <row r="43" spans="1:3" ht="15" x14ac:dyDescent="0.25">
      <c r="A43" s="4"/>
      <c r="B43" s="5"/>
      <c r="C43" s="5"/>
    </row>
    <row r="44" spans="1:3" ht="15" x14ac:dyDescent="0.25">
      <c r="A44" s="4"/>
      <c r="B44" s="5"/>
      <c r="C44" s="5"/>
    </row>
    <row r="45" spans="1:3" ht="15" x14ac:dyDescent="0.25">
      <c r="A45" s="4"/>
      <c r="B45" s="5"/>
      <c r="C45" s="5"/>
    </row>
    <row r="46" spans="1:3" ht="15" x14ac:dyDescent="0.25">
      <c r="A46" s="4"/>
      <c r="B46" s="5"/>
      <c r="C46" s="5"/>
    </row>
    <row r="47" spans="1:3" ht="15" x14ac:dyDescent="0.25">
      <c r="A47" s="4"/>
      <c r="B47" s="5"/>
      <c r="C47" s="5"/>
    </row>
    <row r="48" spans="1:3" ht="15" x14ac:dyDescent="0.25">
      <c r="A48" s="4"/>
      <c r="B48" s="5"/>
      <c r="C48" s="5"/>
    </row>
    <row r="49" spans="1:3" ht="15" x14ac:dyDescent="0.25">
      <c r="A49" s="4"/>
      <c r="B49" s="5"/>
      <c r="C49" s="5"/>
    </row>
    <row r="50" spans="1:3" thickBot="1" x14ac:dyDescent="0.3">
      <c r="A50" s="4"/>
      <c r="B50" s="5"/>
      <c r="C50" s="5"/>
    </row>
  </sheetData>
  <pageMargins left="0.7" right="0.7" top="0.75" bottom="0.75" header="0.3" footer="0.3"/>
  <pageSetup fitToHeight="0" orientation="portrait" r:id="rId1"/>
  <headerFooter>
    <oddHeader>&amp;LPage &amp;P&amp;R&amp;"-,Bold"&amp;20&amp;K1642A7 2025 Election Activity Dates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C3A7-7E9F-48E7-B317-705F743E16B6}">
  <dimension ref="A1:D43"/>
  <sheetViews>
    <sheetView workbookViewId="0"/>
  </sheetViews>
  <sheetFormatPr defaultColWidth="9.28515625" defaultRowHeight="15.75" thickBottom="1" x14ac:dyDescent="0.3"/>
  <cols>
    <col min="1" max="2" width="15.28515625" style="20" customWidth="1"/>
    <col min="3" max="3" width="14" style="24" customWidth="1"/>
    <col min="4" max="4" width="42.85546875" style="21" customWidth="1"/>
  </cols>
  <sheetData>
    <row r="1" spans="1:4" s="2" customFormat="1" ht="30.75" thickBot="1" x14ac:dyDescent="0.3">
      <c r="A1" s="41" t="s">
        <v>75</v>
      </c>
      <c r="B1" s="41" t="s">
        <v>76</v>
      </c>
      <c r="C1" s="41" t="s">
        <v>77</v>
      </c>
      <c r="D1" s="42" t="s">
        <v>1</v>
      </c>
    </row>
    <row r="2" spans="1:4" ht="77.25" customHeight="1" thickBot="1" x14ac:dyDescent="0.3">
      <c r="A2" s="15" t="s">
        <v>464</v>
      </c>
      <c r="B2" s="16" t="s">
        <v>467</v>
      </c>
      <c r="C2" s="15" t="s">
        <v>465</v>
      </c>
      <c r="D2" s="17" t="s">
        <v>466</v>
      </c>
    </row>
    <row r="3" spans="1:4" ht="61.5" customHeight="1" thickBot="1" x14ac:dyDescent="0.3">
      <c r="A3" s="15" t="s">
        <v>464</v>
      </c>
      <c r="B3" s="16" t="s">
        <v>467</v>
      </c>
      <c r="C3" s="15" t="s">
        <v>465</v>
      </c>
      <c r="D3" s="17" t="s">
        <v>471</v>
      </c>
    </row>
    <row r="4" spans="1:4" thickBot="1" x14ac:dyDescent="0.3">
      <c r="A4" s="18"/>
      <c r="B4" s="19"/>
      <c r="C4" s="20"/>
    </row>
    <row r="5" spans="1:4" thickBot="1" x14ac:dyDescent="0.3">
      <c r="B5" s="16"/>
      <c r="C5" s="20"/>
      <c r="D5" s="17"/>
    </row>
    <row r="6" spans="1:4" thickBot="1" x14ac:dyDescent="0.3">
      <c r="C6" s="20"/>
    </row>
    <row r="7" spans="1:4" thickBot="1" x14ac:dyDescent="0.3">
      <c r="C7" s="20"/>
    </row>
    <row r="8" spans="1:4" thickBot="1" x14ac:dyDescent="0.3">
      <c r="A8" s="18"/>
      <c r="C8" s="18"/>
    </row>
    <row r="9" spans="1:4" thickBot="1" x14ac:dyDescent="0.3">
      <c r="C9" s="20"/>
    </row>
    <row r="10" spans="1:4" thickBot="1" x14ac:dyDescent="0.3">
      <c r="B10" s="22"/>
      <c r="C10" s="20"/>
    </row>
    <row r="11" spans="1:4" thickBot="1" x14ac:dyDescent="0.3">
      <c r="B11" s="22"/>
      <c r="C11" s="20"/>
    </row>
    <row r="12" spans="1:4" thickBot="1" x14ac:dyDescent="0.3">
      <c r="B12" s="22"/>
      <c r="C12" s="20"/>
    </row>
    <row r="13" spans="1:4" thickBot="1" x14ac:dyDescent="0.3">
      <c r="B13" s="22"/>
      <c r="C13" s="23"/>
    </row>
    <row r="14" spans="1:4" thickBot="1" x14ac:dyDescent="0.3">
      <c r="C14" s="20"/>
    </row>
    <row r="15" spans="1:4" thickBot="1" x14ac:dyDescent="0.3">
      <c r="C15" s="20"/>
    </row>
    <row r="16" spans="1:4" thickBot="1" x14ac:dyDescent="0.3">
      <c r="C16" s="20"/>
      <c r="D16" s="24"/>
    </row>
    <row r="17" spans="3:4" thickBot="1" x14ac:dyDescent="0.3">
      <c r="C17" s="20"/>
      <c r="D17" s="24"/>
    </row>
    <row r="18" spans="3:4" thickBot="1" x14ac:dyDescent="0.3">
      <c r="C18" s="20"/>
      <c r="D18" s="24"/>
    </row>
    <row r="19" spans="3:4" thickBot="1" x14ac:dyDescent="0.3">
      <c r="C19" s="20"/>
      <c r="D19" s="24"/>
    </row>
    <row r="20" spans="3:4" thickBot="1" x14ac:dyDescent="0.3">
      <c r="C20" s="20"/>
      <c r="D20" s="24"/>
    </row>
    <row r="21" spans="3:4" thickBot="1" x14ac:dyDescent="0.3">
      <c r="C21" s="20"/>
      <c r="D21" s="24"/>
    </row>
    <row r="22" spans="3:4" thickBot="1" x14ac:dyDescent="0.3">
      <c r="C22" s="20"/>
      <c r="D22" s="24"/>
    </row>
    <row r="23" spans="3:4" thickBot="1" x14ac:dyDescent="0.3">
      <c r="C23" s="20"/>
      <c r="D23" s="24"/>
    </row>
    <row r="24" spans="3:4" thickBot="1" x14ac:dyDescent="0.3">
      <c r="C24" s="20"/>
      <c r="D24" s="24"/>
    </row>
    <row r="25" spans="3:4" thickBot="1" x14ac:dyDescent="0.3">
      <c r="C25" s="20"/>
      <c r="D25" s="24"/>
    </row>
    <row r="26" spans="3:4" thickBot="1" x14ac:dyDescent="0.3">
      <c r="C26" s="20"/>
      <c r="D26" s="24"/>
    </row>
    <row r="27" spans="3:4" thickBot="1" x14ac:dyDescent="0.3">
      <c r="C27" s="20"/>
      <c r="D27" s="24"/>
    </row>
    <row r="28" spans="3:4" thickBot="1" x14ac:dyDescent="0.3">
      <c r="C28" s="20"/>
      <c r="D28" s="24"/>
    </row>
    <row r="29" spans="3:4" thickBot="1" x14ac:dyDescent="0.3">
      <c r="C29" s="20"/>
      <c r="D29" s="24"/>
    </row>
    <row r="30" spans="3:4" thickBot="1" x14ac:dyDescent="0.3">
      <c r="C30" s="20"/>
      <c r="D30" s="24"/>
    </row>
    <row r="31" spans="3:4" thickBot="1" x14ac:dyDescent="0.3">
      <c r="C31" s="20"/>
      <c r="D31" s="24"/>
    </row>
    <row r="32" spans="3:4" thickBot="1" x14ac:dyDescent="0.3">
      <c r="C32" s="20"/>
    </row>
    <row r="33" spans="3:3" thickBot="1" x14ac:dyDescent="0.3">
      <c r="C33" s="20"/>
    </row>
    <row r="34" spans="3:3" thickBot="1" x14ac:dyDescent="0.3">
      <c r="C34" s="20"/>
    </row>
    <row r="35" spans="3:3" thickBot="1" x14ac:dyDescent="0.3">
      <c r="C35" s="20"/>
    </row>
    <row r="36" spans="3:3" thickBot="1" x14ac:dyDescent="0.3">
      <c r="C36" s="20"/>
    </row>
    <row r="37" spans="3:3" thickBot="1" x14ac:dyDescent="0.3">
      <c r="C37" s="20"/>
    </row>
    <row r="38" spans="3:3" thickBot="1" x14ac:dyDescent="0.3">
      <c r="C38" s="20"/>
    </row>
    <row r="39" spans="3:3" thickBot="1" x14ac:dyDescent="0.3">
      <c r="C39" s="20"/>
    </row>
    <row r="40" spans="3:3" thickBot="1" x14ac:dyDescent="0.3">
      <c r="C40" s="20"/>
    </row>
    <row r="41" spans="3:3" thickBot="1" x14ac:dyDescent="0.3">
      <c r="C41" s="20"/>
    </row>
    <row r="42" spans="3:3" thickBot="1" x14ac:dyDescent="0.3">
      <c r="C42" s="20"/>
    </row>
    <row r="43" spans="3:3" thickBot="1" x14ac:dyDescent="0.3">
      <c r="C43" s="20"/>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2024 Highlights</vt:lpstr>
      <vt:lpstr>2024</vt:lpstr>
      <vt:lpstr>2025</vt:lpstr>
      <vt:lpstr>Change Log</vt:lpstr>
      <vt:lpstr>'2024'!Print_Area</vt:lpstr>
      <vt:lpst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2024-08-22T21:21:50Z</dcterms:modified>
</cp:coreProperties>
</file>